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sheet.main+xml" PartName="/xl/workbook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  <Override ContentType="application/vnd.openxmlformats-officedocument.spreadsheetml.worksheet+xml" PartName="/xl/worksheets/sheet18.xml"/>
  <Override ContentType="application/vnd.openxmlformats-officedocument.spreadsheetml.worksheet+xml" PartName="/xl/worksheets/sheet19.xml"/>
  <Override ContentType="application/vnd.openxmlformats-officedocument.spreadsheetml.worksheet+xml" PartName="/xl/worksheets/sheet20.xml"/>
  <Override ContentType="application/vnd.openxmlformats-officedocument.spreadsheetml.worksheet+xml" PartName="/xl/worksheets/sheet21.xml"/>
  <Override ContentType="application/vnd.openxmlformats-officedocument.spreadsheetml.worksheet+xml" PartName="/xl/worksheets/sheet22.xml"/>
  <Override ContentType="application/vnd.openxmlformats-officedocument.spreadsheetml.worksheet+xml" PartName="/xl/worksheets/sheet23.xml"/>
  <Override ContentType="application/vnd.openxmlformats-officedocument.spreadsheetml.worksheet+xml" PartName="/xl/worksheets/sheet24.xml"/>
  <Override ContentType="application/vnd.openxmlformats-officedocument.spreadsheetml.worksheet+xml" PartName="/xl/worksheets/sheet25.xml"/>
  <Override ContentType="application/vnd.openxmlformats-officedocument.spreadsheetml.worksheet+xml" PartName="/xl/worksheets/sheet26.xml"/>
  <Override ContentType="application/vnd.openxmlformats-officedocument.spreadsheetml.worksheet+xml" PartName="/xl/worksheets/sheet27.xml"/>
  <Override ContentType="application/vnd.openxmlformats-officedocument.spreadsheetml.worksheet+xml" PartName="/xl/worksheets/sheet28.xml"/>
  <Override ContentType="application/vnd.openxmlformats-officedocument.spreadsheetml.worksheet+xml" PartName="/xl/worksheets/sheet29.xml"/>
  <Override ContentType="application/vnd.openxmlformats-officedocument.spreadsheetml.worksheet+xml" PartName="/xl/worksheets/sheet30.xml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table+xml" PartName="/xl/tables/table3.xml"/>
  <Override ContentType="application/vnd.openxmlformats-officedocument.spreadsheetml.table+xml" PartName="/xl/tables/table4.xml"/>
  <Override ContentType="application/vnd.openxmlformats-officedocument.spreadsheetml.table+xml" PartName="/xl/tables/table5.xml"/>
  <Override ContentType="application/vnd.openxmlformats-officedocument.spreadsheetml.table+xml" PartName="/xl/tables/table6.xml"/>
  <Override ContentType="application/vnd.openxmlformats-officedocument.spreadsheetml.table+xml" PartName="/xl/tables/table7.xml"/>
  <Override ContentType="application/vnd.openxmlformats-officedocument.spreadsheetml.table+xml" PartName="/xl/tables/table8.xml"/>
  <Override ContentType="application/vnd.openxmlformats-officedocument.spreadsheetml.table+xml" PartName="/xl/tables/table9.xml"/>
  <Override ContentType="application/vnd.openxmlformats-officedocument.spreadsheetml.table+xml" PartName="/xl/tables/table10.xml"/>
  <Override ContentType="application/vnd.openxmlformats-officedocument.spreadsheetml.table+xml" PartName="/xl/tables/table11.xml"/>
  <Override ContentType="application/vnd.openxmlformats-officedocument.spreadsheetml.table+xml" PartName="/xl/tables/table12.xml"/>
  <Override ContentType="application/vnd.openxmlformats-officedocument.spreadsheetml.table+xml" PartName="/xl/tables/table13.xml"/>
  <Override ContentType="application/vnd.openxmlformats-officedocument.spreadsheetml.table+xml" PartName="/xl/tables/table14.xml"/>
  <Override ContentType="application/vnd.openxmlformats-officedocument.spreadsheetml.table+xml" PartName="/xl/tables/table15.xml"/>
  <Override ContentType="application/vnd.openxmlformats-officedocument.spreadsheetml.table+xml" PartName="/xl/tables/table16.xml"/>
  <Override ContentType="application/vnd.openxmlformats-officedocument.spreadsheetml.table+xml" PartName="/xl/tables/table17.xml"/>
  <Override ContentType="application/vnd.openxmlformats-officedocument.spreadsheetml.table+xml" PartName="/xl/tables/table18.xml"/>
  <Override ContentType="application/vnd.openxmlformats-officedocument.spreadsheetml.table+xml" PartName="/xl/tables/table19.xml"/>
  <Override ContentType="application/vnd.openxmlformats-officedocument.spreadsheetml.table+xml" PartName="/xl/tables/table20.xml"/>
  <Override ContentType="application/vnd.openxmlformats-officedocument.spreadsheetml.table+xml" PartName="/xl/tables/table21.xml"/>
  <Override ContentType="application/vnd.openxmlformats-officedocument.spreadsheetml.table+xml" PartName="/xl/tables/table22.xml"/>
  <Override ContentType="application/vnd.openxmlformats-officedocument.spreadsheetml.table+xml" PartName="/xl/tables/table23.xml"/>
  <Override ContentType="application/vnd.openxmlformats-officedocument.spreadsheetml.table+xml" PartName="/xl/tables/table24.xml"/>
  <Override ContentType="application/vnd.openxmlformats-officedocument.spreadsheetml.table+xml" PartName="/xl/tables/table25.xml"/>
  <Override ContentType="application/vnd.openxmlformats-officedocument.spreadsheetml.table+xml" PartName="/xl/tables/table26.xml"/>
  <Override ContentType="application/vnd.openxmlformats-officedocument.spreadsheetml.table+xml" PartName="/xl/tables/table27.xml"/>
  <Override ContentType="application/vnd.openxmlformats-officedocument.spreadsheetml.table+xml" PartName="/xl/tables/table28.xml"/>
  <Override ContentType="application/vnd.openxmlformats-officedocument.spreadsheetml.table+xml" PartName="/xl/tables/table29.xml"/>
  <Override ContentType="application/vnd.openxmlformats-officedocument.spreadsheetml.sharedStrings+xml" PartName="/xl/sharedStrings.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Orçamento" sheetId="1" r:id="rId2"/>
    <sheet name="13.7" sheetId="2" r:id="rId3"/>
    <sheet name="13.7.1" sheetId="3" r:id="rId4"/>
    <sheet name="13.7.2" sheetId="4" r:id="rId5"/>
    <sheet name="13.7.3" sheetId="5" r:id="rId6"/>
    <sheet name="13.7.4" sheetId="6" r:id="rId7"/>
    <sheet name="13.7.5" sheetId="7" r:id="rId8"/>
    <sheet name="13.7.6" sheetId="8" r:id="rId9"/>
    <sheet name="13.7.7" sheetId="9" r:id="rId10"/>
    <sheet name="13.7.8" sheetId="10" r:id="rId11"/>
    <sheet name="13.7.9" sheetId="11" r:id="rId12"/>
    <sheet name="13.7.10" sheetId="12" r:id="rId13"/>
    <sheet name="13.7.11" sheetId="13" r:id="rId14"/>
    <sheet name="13.7.12" sheetId="14" r:id="rId15"/>
    <sheet name="13.7.13" sheetId="15" r:id="rId16"/>
    <sheet name="13.7.14" sheetId="16" r:id="rId17"/>
    <sheet name="13.7.1E" sheetId="17" r:id="rId18"/>
    <sheet name="13.7.2E" sheetId="18" r:id="rId19"/>
    <sheet name="13.7.3E" sheetId="19" r:id="rId20"/>
    <sheet name="13.7.4E" sheetId="20" r:id="rId21"/>
    <sheet name="13.7.5E" sheetId="21" r:id="rId22"/>
    <sheet name="13.7.6E" sheetId="22" r:id="rId23"/>
    <sheet name="13.7.7E" sheetId="23" r:id="rId24"/>
    <sheet name="13.7.8E" sheetId="24" r:id="rId25"/>
    <sheet name="13.7.9E" sheetId="25" r:id="rId26"/>
    <sheet name="13.7.10E" sheetId="26" r:id="rId27"/>
    <sheet name="13.7.11E" sheetId="27" r:id="rId28"/>
    <sheet name="13.7.12E" sheetId="28" r:id="rId29"/>
    <sheet name="13.7.13E" sheetId="29" r:id="rId30"/>
    <sheet name="13.7.14E" sheetId="30" r:id="rId31"/>
  </sheets>
  <calcPr fullCalcOnLoad="1"/>
</workbook>
</file>

<file path=xl/sharedStrings.xml><?xml version="1.0" encoding="utf-8"?>
<sst xmlns="http://schemas.openxmlformats.org/spreadsheetml/2006/main" count="1182" uniqueCount="1182">
  <si>
    <t>BE-PMSa-MOD-ORC-AUTISTA-EX-000-R00-ONERADO</t>
  </si>
  <si>
    <t>Item</t>
  </si>
  <si>
    <t>Código</t>
  </si>
  <si>
    <t>Banco</t>
  </si>
  <si>
    <t>Descrição</t>
  </si>
  <si>
    <t>Unidade</t>
  </si>
  <si>
    <t>Quantidade</t>
  </si>
  <si>
    <t>Custo</t>
  </si>
  <si>
    <t>Custo c/ BDI</t>
  </si>
  <si>
    <t>Total</t>
  </si>
  <si>
    <t>13.7</t>
  </si>
  <si>
    <t>SISTEMA DE PROTEÇÃO ATMOSFÉRICA (SPDA)</t>
  </si>
  <si>
    <t>13.7.1</t>
  </si>
  <si>
    <t>15.036.0071-0</t>
  </si>
  <si>
    <t>EMOP</t>
  </si>
  <si>
    <t>ELETRODUTO DE PVC RIGIDO ROSQUEAVEL DE 1",INCLUSIVE CONEXOES E EMENDAS,EXCLUSIVE ABERTURA E FECHAMENTO DE RASGO.FORNECIM ENTO E ASSENTAMENTO</t>
  </si>
  <si>
    <t>m</t>
  </si>
  <si>
    <t>21,21</t>
  </si>
  <si>
    <t>13.7.2</t>
  </si>
  <si>
    <t>15.009.0143-0</t>
  </si>
  <si>
    <t>CABO SOLIDO DE COBRE ELETROLITICO NU,TEMPERA MOLE,CLASSE 2,S ECAO CIRCULAR DE 50MM2.FORNECIMENTO E COLOCACAO</t>
  </si>
  <si>
    <t>268,26</t>
  </si>
  <si>
    <t>13.7.3</t>
  </si>
  <si>
    <t>15.003.0392-0</t>
  </si>
  <si>
    <t>ABRACADEIRA DE FIXACAO,TIPO COPO,ESTAMPADA EM CHAPA DE FERRO ZINCADA,COMPOSTA DE CANOPLA,PARAFUSOS E ABRACADEIRAS PROPRI AMENTE DITA,NO DIAMETRO 1".FORNECIMENTO E COLOCACAO</t>
  </si>
  <si>
    <t>un</t>
  </si>
  <si>
    <t>32,00</t>
  </si>
  <si>
    <t>13.7.4</t>
  </si>
  <si>
    <t>077169</t>
  </si>
  <si>
    <t>SBC</t>
  </si>
  <si>
    <t>CAIXA DE EQUIPOTENCIALIZACAO EM AcO 200x200x90mm TEL-901</t>
  </si>
  <si>
    <t>1,00</t>
  </si>
  <si>
    <t>13.7.5</t>
  </si>
  <si>
    <t>078400</t>
  </si>
  <si>
    <t>CAIXA DE ATERRAMENTO EM PVC TERMOTECNICA DE D30x30MM D</t>
  </si>
  <si>
    <t>18,00</t>
  </si>
  <si>
    <t>13.7.6</t>
  </si>
  <si>
    <t>15.007.0209-0</t>
  </si>
  <si>
    <t>HASTE PARA ATERRAMENTO,DE COBRE DE 5/8"(16MM),COM 2,40M DE C OMPRIMENTO.FORNECIMENTO E COLOCACAO</t>
  </si>
  <si>
    <t>51,00</t>
  </si>
  <si>
    <t>13.7.7</t>
  </si>
  <si>
    <t>104746</t>
  </si>
  <si>
    <t>SINAPI</t>
  </si>
  <si>
    <t>MINI CAPTOR PARA SPDA - FORNECIMENTO E INSTALAÇÃO. AF_08/2023</t>
  </si>
  <si>
    <t>143,00</t>
  </si>
  <si>
    <t>13.7.8</t>
  </si>
  <si>
    <t>061302</t>
  </si>
  <si>
    <t>TERMINAL DE COMPRESSAO PARA CABO 50mm2</t>
  </si>
  <si>
    <t>20,00</t>
  </si>
  <si>
    <t>13.7.9</t>
  </si>
  <si>
    <t>078051</t>
  </si>
  <si>
    <t>SOLDA EXOTERMICA COM MOLDE GTB 16Y</t>
  </si>
  <si>
    <t>102,00</t>
  </si>
  <si>
    <t>13.7.10</t>
  </si>
  <si>
    <t>061702</t>
  </si>
  <si>
    <t>TERMINAL COMPRESSAO PARA CABO 35MM</t>
  </si>
  <si>
    <t>10,00</t>
  </si>
  <si>
    <t>13.7.11</t>
  </si>
  <si>
    <t>078206</t>
  </si>
  <si>
    <t>CABO DE COBRE NU MEIO DURO 7 FIOS 35mm2</t>
  </si>
  <si>
    <t>461,16</t>
  </si>
  <si>
    <t>13.7.12</t>
  </si>
  <si>
    <t>078371</t>
  </si>
  <si>
    <t>SUPORTE SIMPLES COM ROLDANA PARA FIXACAO PARAFUSO PTR 253</t>
  </si>
  <si>
    <t>13.7.13</t>
  </si>
  <si>
    <t>15.007.0218-0</t>
  </si>
  <si>
    <t>PRESILHA EM LATAO COM FURO DE 7MM.FORNECIMENTO E COLOCACAO</t>
  </si>
  <si>
    <t>75,00</t>
  </si>
  <si>
    <t>13.7.14</t>
  </si>
  <si>
    <t>104752</t>
  </si>
  <si>
    <t>CONECTOR SPLIT-BOLT, PARA SPDA, PARA CABOS ATÉ 35 MM2 - FORNECIMENTO E INSTALAÇÃO. AF_08/2023</t>
  </si>
  <si>
    <t>52,00</t>
  </si>
  <si>
    <t>Resumo do Critério</t>
  </si>
  <si>
    <t>Tipo</t>
  </si>
  <si>
    <t>Elementos</t>
  </si>
  <si>
    <t>Nome do Subcritério</t>
  </si>
  <si>
    <t>Categoria</t>
  </si>
  <si>
    <t>Conduites (Comprimento)</t>
  </si>
  <si>
    <t/>
  </si>
  <si>
    <t>Multiplicado por</t>
  </si>
  <si>
    <t>Seleção</t>
  </si>
  <si>
    <t>Comprimento</t>
  </si>
  <si>
    <t>Filtro de Família</t>
  </si>
  <si>
    <t>Família</t>
  </si>
  <si>
    <t>Conduite com conexões</t>
  </si>
  <si>
    <t>Eletroduto Rígido PVC Roscável</t>
  </si>
  <si>
    <t>Ou</t>
  </si>
  <si>
    <t>Fórmula</t>
  </si>
  <si>
    <t>Conduites</t>
  </si>
  <si>
    <t>Adicionar a</t>
  </si>
  <si>
    <t>Conduite sem conexões</t>
  </si>
  <si>
    <t>Cabo de cobre Nú 50mm² (TEL-5750)</t>
  </si>
  <si>
    <t>Filtro de Parâmetro</t>
  </si>
  <si>
    <t>Comparação</t>
  </si>
  <si>
    <t>Valor</t>
  </si>
  <si>
    <t>Parâmetro</t>
  </si>
  <si>
    <t>Instância</t>
  </si>
  <si>
    <t>Igual a</t>
  </si>
  <si>
    <t>50 mm</t>
  </si>
  <si>
    <t>Tamanho</t>
  </si>
  <si>
    <t>E</t>
  </si>
  <si>
    <t>32</t>
  </si>
  <si>
    <t>Conexões do conduite (a)</t>
  </si>
  <si>
    <t>a</t>
  </si>
  <si>
    <t>SPDA_Abraçadeira Tipo Colar</t>
  </si>
  <si>
    <t>Abraçadeira Tipo Colar Ø 1″ (DN 32) TEL-5510</t>
  </si>
  <si>
    <t>1</t>
  </si>
  <si>
    <t>Conexões do conduite</t>
  </si>
  <si>
    <t>SPDA_Caixa de Equipotencialização (BEP) com 9 Terminais para uso Interno</t>
  </si>
  <si>
    <t>BEP - (TEL-901)</t>
  </si>
  <si>
    <t>18</t>
  </si>
  <si>
    <t>Conexões do conduite (A)</t>
  </si>
  <si>
    <t>A</t>
  </si>
  <si>
    <t>Filtro de Fase</t>
  </si>
  <si>
    <t>Criado em</t>
  </si>
  <si>
    <t>Demolido em</t>
  </si>
  <si>
    <t>------</t>
  </si>
  <si>
    <t>SPDA_Caixa de Inspeção Redonda Aterramento</t>
  </si>
  <si>
    <t>Caixa de Inspeçao Ø300mm com Haste Ø5/8''x2,40m (TEL-5814)</t>
  </si>
  <si>
    <t>51</t>
  </si>
  <si>
    <t>SPDA_x.Haste de Aterramento para caixa de inspeção</t>
  </si>
  <si>
    <t>Haste Ø5/8''x2,40m sem caixa de inspeção (TEL-5814)</t>
  </si>
  <si>
    <t>SPDA_Haste de Aterramento sem caixa de inspeção</t>
  </si>
  <si>
    <t>143</t>
  </si>
  <si>
    <t>SPDA_Minicaptores em Aço GF</t>
  </si>
  <si>
    <t>H=300mm x Ø10mm (TEL-2041)</t>
  </si>
  <si>
    <t>20</t>
  </si>
  <si>
    <t>SPDA_Terminais Estanhados 1 Furo 1 Compressão 02</t>
  </si>
  <si>
    <t>aterrinset com conector</t>
  </si>
  <si>
    <t>102</t>
  </si>
  <si>
    <t>SPDA_Solda Exotérmica em Haste de Aterramento</t>
  </si>
  <si>
    <t>Solda Exotérmica em Haste de Aterramento</t>
  </si>
  <si>
    <t>10</t>
  </si>
  <si>
    <t>Terminal Estanhado 1 Furo, 35mm² (TEL-5135)</t>
  </si>
  <si>
    <t>Cabo de cobre Nú 35mm² (TEL-5735)</t>
  </si>
  <si>
    <t>SPDA_Suporte Guia Reforçado para cabos</t>
  </si>
  <si>
    <t>Suporte Guia Reforçado para cabos (TEL-280)</t>
  </si>
  <si>
    <t>SPDA_Suporte Guia Para Quinas</t>
  </si>
  <si>
    <t>Suporte Guia para Quinas (TEL-290)</t>
  </si>
  <si>
    <t>75</t>
  </si>
  <si>
    <t>SPDA_Presilha em Latão Para fixação de cabos</t>
  </si>
  <si>
    <t>Ø5mm_35-50mm² (TEL-744)</t>
  </si>
  <si>
    <t>52</t>
  </si>
  <si>
    <t>SPDA_Conector de Pressão Split Bolt</t>
  </si>
  <si>
    <t>Split-Bolt 35mm² (TEL-5015)</t>
  </si>
  <si>
    <t>Projeto</t>
  </si>
  <si>
    <t>Vínculo</t>
  </si>
  <si>
    <t>Elemento</t>
  </si>
  <si>
    <t>Id do Revit</t>
  </si>
  <si>
    <t>Totais:</t>
  </si>
  <si>
    <t>BE-PMSa-MOD-SPDA-ESCOLAAUTISTA-EX-000-R00</t>
  </si>
  <si>
    <t>2164415</t>
  </si>
  <si>
    <t>2164562</t>
  </si>
  <si>
    <t>2092212</t>
  </si>
  <si>
    <t>2092467</t>
  </si>
  <si>
    <t>2092590</t>
  </si>
  <si>
    <t>2092852</t>
  </si>
  <si>
    <t>2154126</t>
  </si>
  <si>
    <t>2046563</t>
  </si>
  <si>
    <t>2170618</t>
  </si>
  <si>
    <t>2170980</t>
  </si>
  <si>
    <t>2170987</t>
  </si>
  <si>
    <t>2171050</t>
  </si>
  <si>
    <t>2156323</t>
  </si>
  <si>
    <t>2156992</t>
  </si>
  <si>
    <t>2157107</t>
  </si>
  <si>
    <t>2086003</t>
  </si>
  <si>
    <t>2086928</t>
  </si>
  <si>
    <t>2086935</t>
  </si>
  <si>
    <t>2087649</t>
  </si>
  <si>
    <t>2087705</t>
  </si>
  <si>
    <t>2087712</t>
  </si>
  <si>
    <t>2089519</t>
  </si>
  <si>
    <t>2089575</t>
  </si>
  <si>
    <t>2089582</t>
  </si>
  <si>
    <t>2090050</t>
  </si>
  <si>
    <t>2090275</t>
  </si>
  <si>
    <t>2090320</t>
  </si>
  <si>
    <t>2090340</t>
  </si>
  <si>
    <t>2090816</t>
  </si>
  <si>
    <t>2091239</t>
  </si>
  <si>
    <t>2091295</t>
  </si>
  <si>
    <t>2091764</t>
  </si>
  <si>
    <t>2091776</t>
  </si>
  <si>
    <t>2091879</t>
  </si>
  <si>
    <t>2091889</t>
  </si>
  <si>
    <t>2092668</t>
  </si>
  <si>
    <t>2092676</t>
  </si>
  <si>
    <t>2093693</t>
  </si>
  <si>
    <t>2094539</t>
  </si>
  <si>
    <t>2094572</t>
  </si>
  <si>
    <t>2094644</t>
  </si>
  <si>
    <t>2094695</t>
  </si>
  <si>
    <t>2094784</t>
  </si>
  <si>
    <t>2094885</t>
  </si>
  <si>
    <t>2094906</t>
  </si>
  <si>
    <t>2094984</t>
  </si>
  <si>
    <t>2095029</t>
  </si>
  <si>
    <t>2095146</t>
  </si>
  <si>
    <t>2095193</t>
  </si>
  <si>
    <t>2095308</t>
  </si>
  <si>
    <t>2095360</t>
  </si>
  <si>
    <t>2095383</t>
  </si>
  <si>
    <t>2095458</t>
  </si>
  <si>
    <t>2095563</t>
  </si>
  <si>
    <t>2095606</t>
  </si>
  <si>
    <t>2095720</t>
  </si>
  <si>
    <t>2095907</t>
  </si>
  <si>
    <t>2095938</t>
  </si>
  <si>
    <t>2096021</t>
  </si>
  <si>
    <t>2096109</t>
  </si>
  <si>
    <t>2096186</t>
  </si>
  <si>
    <t>2096245</t>
  </si>
  <si>
    <t>2066887</t>
  </si>
  <si>
    <t>2067564</t>
  </si>
  <si>
    <t>2067566</t>
  </si>
  <si>
    <t>2069245</t>
  </si>
  <si>
    <t>2069253</t>
  </si>
  <si>
    <t>2069266</t>
  </si>
  <si>
    <t>2069274</t>
  </si>
  <si>
    <t>2069284</t>
  </si>
  <si>
    <t>2070094</t>
  </si>
  <si>
    <t>2070218</t>
  </si>
  <si>
    <t>2070220</t>
  </si>
  <si>
    <t>2070728</t>
  </si>
  <si>
    <t>2071022</t>
  </si>
  <si>
    <t>2071030</t>
  </si>
  <si>
    <t>2071040</t>
  </si>
  <si>
    <t>2071048</t>
  </si>
  <si>
    <t>2071720</t>
  </si>
  <si>
    <t>2071756</t>
  </si>
  <si>
    <t>2072864</t>
  </si>
  <si>
    <t>2073772</t>
  </si>
  <si>
    <t>2074245</t>
  </si>
  <si>
    <t>2074253</t>
  </si>
  <si>
    <t>2074538</t>
  </si>
  <si>
    <t>2074699</t>
  </si>
  <si>
    <t>2074825</t>
  </si>
  <si>
    <t>2074861</t>
  </si>
  <si>
    <t>2075237</t>
  </si>
  <si>
    <t>2076075</t>
  </si>
  <si>
    <t>2076083</t>
  </si>
  <si>
    <t>2077010</t>
  </si>
  <si>
    <t>2077016</t>
  </si>
  <si>
    <t>2077037</t>
  </si>
  <si>
    <t>2077109</t>
  </si>
  <si>
    <t>2077117</t>
  </si>
  <si>
    <t>2077127</t>
  </si>
  <si>
    <t>2077965</t>
  </si>
  <si>
    <t>2078021</t>
  </si>
  <si>
    <t>2078024</t>
  </si>
  <si>
    <t>2078028</t>
  </si>
  <si>
    <t>2078385</t>
  </si>
  <si>
    <t>2078395</t>
  </si>
  <si>
    <t>2078659</t>
  </si>
  <si>
    <t>2079024</t>
  </si>
  <si>
    <t>2079622</t>
  </si>
  <si>
    <t>2079832</t>
  </si>
  <si>
    <t>2079937</t>
  </si>
  <si>
    <t>2079972</t>
  </si>
  <si>
    <t>2080233</t>
  </si>
  <si>
    <t>2080243</t>
  </si>
  <si>
    <t>2080309</t>
  </si>
  <si>
    <t>2080579</t>
  </si>
  <si>
    <t>2080917</t>
  </si>
  <si>
    <t>2081041</t>
  </si>
  <si>
    <t>2081049</t>
  </si>
  <si>
    <t>2081059</t>
  </si>
  <si>
    <t>2081067</t>
  </si>
  <si>
    <t>2081077</t>
  </si>
  <si>
    <t>2081750</t>
  </si>
  <si>
    <t>2081806</t>
  </si>
  <si>
    <t>2081813</t>
  </si>
  <si>
    <t>2082492</t>
  </si>
  <si>
    <t>2082544</t>
  </si>
  <si>
    <t>2082600</t>
  </si>
  <si>
    <t>2082603</t>
  </si>
  <si>
    <t>2082607</t>
  </si>
  <si>
    <t>2083237</t>
  </si>
  <si>
    <t>2083244</t>
  </si>
  <si>
    <t>2083650</t>
  </si>
  <si>
    <t>2083684</t>
  </si>
  <si>
    <t>2083694</t>
  </si>
  <si>
    <t>2045149</t>
  </si>
  <si>
    <t>2148185</t>
  </si>
  <si>
    <t>2148259</t>
  </si>
  <si>
    <t>2148361</t>
  </si>
  <si>
    <t>2148434</t>
  </si>
  <si>
    <t>2139390</t>
  </si>
  <si>
    <t>2139727</t>
  </si>
  <si>
    <t>2139818</t>
  </si>
  <si>
    <t>2139989</t>
  </si>
  <si>
    <t>2140051</t>
  </si>
  <si>
    <t>2140054</t>
  </si>
  <si>
    <t>2140170</t>
  </si>
  <si>
    <t>2140218</t>
  </si>
  <si>
    <t>2140219</t>
  </si>
  <si>
    <t>2140220</t>
  </si>
  <si>
    <t>2140221</t>
  </si>
  <si>
    <t>2146549</t>
  </si>
  <si>
    <t>2146557</t>
  </si>
  <si>
    <t>2146773</t>
  </si>
  <si>
    <t>2168480</t>
  </si>
  <si>
    <t>2092469</t>
  </si>
  <si>
    <t>2092592</t>
  </si>
  <si>
    <t>2169609</t>
  </si>
  <si>
    <t>2169677</t>
  </si>
  <si>
    <t>2170766</t>
  </si>
  <si>
    <t>2170793</t>
  </si>
  <si>
    <t>2171045</t>
  </si>
  <si>
    <t>2091364</t>
  </si>
  <si>
    <t>2063303</t>
  </si>
  <si>
    <t>2086033</t>
  </si>
  <si>
    <t>2086284</t>
  </si>
  <si>
    <t>2068672</t>
  </si>
  <si>
    <t>2070133</t>
  </si>
  <si>
    <t>2071809</t>
  </si>
  <si>
    <t>2074764</t>
  </si>
  <si>
    <t>2075007</t>
  </si>
  <si>
    <t>2077666</t>
  </si>
  <si>
    <t>2078426</t>
  </si>
  <si>
    <t>2079573</t>
  </si>
  <si>
    <t>2080622</t>
  </si>
  <si>
    <t>2081485</t>
  </si>
  <si>
    <t>2082979</t>
  </si>
  <si>
    <t>2083866</t>
  </si>
  <si>
    <t>2084694</t>
  </si>
  <si>
    <t>2084937</t>
  </si>
  <si>
    <t>2085411</t>
  </si>
  <si>
    <t>2063304</t>
  </si>
  <si>
    <t>2086035</t>
  </si>
  <si>
    <t>2086180</t>
  </si>
  <si>
    <t>2086212</t>
  </si>
  <si>
    <t>2086286</t>
  </si>
  <si>
    <t>2068166</t>
  </si>
  <si>
    <t>2068525</t>
  </si>
  <si>
    <t>2068566</t>
  </si>
  <si>
    <t>2068615</t>
  </si>
  <si>
    <t>2068751</t>
  </si>
  <si>
    <t>2070135</t>
  </si>
  <si>
    <t>2071112</t>
  </si>
  <si>
    <t>2071162</t>
  </si>
  <si>
    <t>2071186</t>
  </si>
  <si>
    <t>2071811</t>
  </si>
  <si>
    <t>2072692</t>
  </si>
  <si>
    <t>2072709</t>
  </si>
  <si>
    <t>2074910</t>
  </si>
  <si>
    <t>2076137</t>
  </si>
  <si>
    <t>2076239</t>
  </si>
  <si>
    <t>2077363</t>
  </si>
  <si>
    <t>2077456</t>
  </si>
  <si>
    <t>2077557</t>
  </si>
  <si>
    <t>2078061</t>
  </si>
  <si>
    <t>2078107</t>
  </si>
  <si>
    <t>2078496</t>
  </si>
  <si>
    <t>2079575</t>
  </si>
  <si>
    <t>2079916</t>
  </si>
  <si>
    <t>2080346</t>
  </si>
  <si>
    <t>2080361</t>
  </si>
  <si>
    <t>2080376</t>
  </si>
  <si>
    <t>2080391</t>
  </si>
  <si>
    <t>2080406</t>
  </si>
  <si>
    <t>2080624</t>
  </si>
  <si>
    <t>2081434</t>
  </si>
  <si>
    <t>2081487</t>
  </si>
  <si>
    <t>2082981</t>
  </si>
  <si>
    <t>2083753</t>
  </si>
  <si>
    <t>2083775</t>
  </si>
  <si>
    <t>2083868</t>
  </si>
  <si>
    <t>2084455</t>
  </si>
  <si>
    <t>2084504</t>
  </si>
  <si>
    <t>2084637</t>
  </si>
  <si>
    <t>2084696</t>
  </si>
  <si>
    <t>2084882</t>
  </si>
  <si>
    <t>2084939</t>
  </si>
  <si>
    <t>2085053</t>
  </si>
  <si>
    <t>2085110</t>
  </si>
  <si>
    <t>2085175</t>
  </si>
  <si>
    <t>2085413</t>
  </si>
  <si>
    <t>2148116</t>
  </si>
  <si>
    <t>2061755</t>
  </si>
  <si>
    <t>2061799</t>
  </si>
  <si>
    <t>2061825</t>
  </si>
  <si>
    <t>2061847</t>
  </si>
  <si>
    <t>2061871</t>
  </si>
  <si>
    <t>2061907</t>
  </si>
  <si>
    <t>2061971</t>
  </si>
  <si>
    <t>2062018</t>
  </si>
  <si>
    <t>2062040</t>
  </si>
  <si>
    <t>2062062</t>
  </si>
  <si>
    <t>2062111</t>
  </si>
  <si>
    <t>2062161</t>
  </si>
  <si>
    <t>2062183</t>
  </si>
  <si>
    <t>2062205</t>
  </si>
  <si>
    <t>2062227</t>
  </si>
  <si>
    <t>2062249</t>
  </si>
  <si>
    <t>2062315</t>
  </si>
  <si>
    <t>2062381</t>
  </si>
  <si>
    <t>2062403</t>
  </si>
  <si>
    <t>2062425</t>
  </si>
  <si>
    <t>2062577</t>
  </si>
  <si>
    <t>2062607</t>
  </si>
  <si>
    <t>2062629</t>
  </si>
  <si>
    <t>2062649</t>
  </si>
  <si>
    <t>2062671</t>
  </si>
  <si>
    <t>2038235</t>
  </si>
  <si>
    <t>2038265</t>
  </si>
  <si>
    <t>2038289</t>
  </si>
  <si>
    <t>2050725</t>
  </si>
  <si>
    <t>2050784</t>
  </si>
  <si>
    <t>2050806</t>
  </si>
  <si>
    <t>2050830</t>
  </si>
  <si>
    <t>2050852</t>
  </si>
  <si>
    <t>2050874</t>
  </si>
  <si>
    <t>2050896</t>
  </si>
  <si>
    <t>2050920</t>
  </si>
  <si>
    <t>2050958</t>
  </si>
  <si>
    <t>2050964</t>
  </si>
  <si>
    <t>2050970</t>
  </si>
  <si>
    <t>2050976</t>
  </si>
  <si>
    <t>2050982</t>
  </si>
  <si>
    <t>2050988</t>
  </si>
  <si>
    <t>2050994</t>
  </si>
  <si>
    <t>2051000</t>
  </si>
  <si>
    <t>2055489</t>
  </si>
  <si>
    <t>2055526</t>
  </si>
  <si>
    <t>2055548</t>
  </si>
  <si>
    <t>2055572</t>
  </si>
  <si>
    <t>2055594</t>
  </si>
  <si>
    <t>2055726</t>
  </si>
  <si>
    <t>2055770</t>
  </si>
  <si>
    <t>2055912</t>
  </si>
  <si>
    <t>2055956</t>
  </si>
  <si>
    <t>2055994</t>
  </si>
  <si>
    <t>2056000</t>
  </si>
  <si>
    <t>2056062</t>
  </si>
  <si>
    <t>2056068</t>
  </si>
  <si>
    <t>2056602</t>
  </si>
  <si>
    <t>2056646</t>
  </si>
  <si>
    <t>2056668</t>
  </si>
  <si>
    <t>2056690</t>
  </si>
  <si>
    <t>2056714</t>
  </si>
  <si>
    <t>2056738</t>
  </si>
  <si>
    <t>2056760</t>
  </si>
  <si>
    <t>2056782</t>
  </si>
  <si>
    <t>2056855</t>
  </si>
  <si>
    <t>2056902</t>
  </si>
  <si>
    <t>2056924</t>
  </si>
  <si>
    <t>2057014</t>
  </si>
  <si>
    <t>2057070</t>
  </si>
  <si>
    <t>2057139</t>
  </si>
  <si>
    <t>2057190</t>
  </si>
  <si>
    <t>2057227</t>
  </si>
  <si>
    <t>2057294</t>
  </si>
  <si>
    <t>2057338</t>
  </si>
  <si>
    <t>2057362</t>
  </si>
  <si>
    <t>2057384</t>
  </si>
  <si>
    <t>2057406</t>
  </si>
  <si>
    <t>2057428</t>
  </si>
  <si>
    <t>2057450</t>
  </si>
  <si>
    <t>2057472</t>
  </si>
  <si>
    <t>2057494</t>
  </si>
  <si>
    <t>2057644</t>
  </si>
  <si>
    <t>2057688</t>
  </si>
  <si>
    <t>2057710</t>
  </si>
  <si>
    <t>2057732</t>
  </si>
  <si>
    <t>2057754</t>
  </si>
  <si>
    <t>2057776</t>
  </si>
  <si>
    <t>2059054</t>
  </si>
  <si>
    <t>2059098</t>
  </si>
  <si>
    <t>2059137</t>
  </si>
  <si>
    <t>2059185</t>
  </si>
  <si>
    <t>2059241</t>
  </si>
  <si>
    <t>2059460</t>
  </si>
  <si>
    <t>2059504</t>
  </si>
  <si>
    <t>2059543</t>
  </si>
  <si>
    <t>2059591</t>
  </si>
  <si>
    <t>2059693</t>
  </si>
  <si>
    <t>2059715</t>
  </si>
  <si>
    <t>2059737</t>
  </si>
  <si>
    <t>2059759</t>
  </si>
  <si>
    <t>2047824</t>
  </si>
  <si>
    <t>2047880</t>
  </si>
  <si>
    <t>2047902</t>
  </si>
  <si>
    <t>2047924</t>
  </si>
  <si>
    <t>2047954</t>
  </si>
  <si>
    <t>2047978</t>
  </si>
  <si>
    <t>2048002</t>
  </si>
  <si>
    <t>2048026</t>
  </si>
  <si>
    <t>2048118</t>
  </si>
  <si>
    <t>2048174</t>
  </si>
  <si>
    <t>2048196</t>
  </si>
  <si>
    <t>2048274</t>
  </si>
  <si>
    <t>2048337</t>
  </si>
  <si>
    <t>2048361</t>
  </si>
  <si>
    <t>2048383</t>
  </si>
  <si>
    <t>2048407</t>
  </si>
  <si>
    <t>2048431</t>
  </si>
  <si>
    <t>2048455</t>
  </si>
  <si>
    <t>2048477</t>
  </si>
  <si>
    <t>2048551</t>
  </si>
  <si>
    <t>2048595</t>
  </si>
  <si>
    <t>2048619</t>
  </si>
  <si>
    <t>2049172</t>
  </si>
  <si>
    <t>2049252</t>
  </si>
  <si>
    <t>2049276</t>
  </si>
  <si>
    <t>2049298</t>
  </si>
  <si>
    <t>2049369</t>
  </si>
  <si>
    <t>2049413</t>
  </si>
  <si>
    <t>2049435</t>
  </si>
  <si>
    <t>2049461</t>
  </si>
  <si>
    <t>2049485</t>
  </si>
  <si>
    <t>2049507</t>
  </si>
  <si>
    <t>2049529</t>
  </si>
  <si>
    <t>2049551</t>
  </si>
  <si>
    <t>2049594</t>
  </si>
  <si>
    <t>2049600</t>
  </si>
  <si>
    <t>2049606</t>
  </si>
  <si>
    <t>2049612</t>
  </si>
  <si>
    <t>2049618</t>
  </si>
  <si>
    <t>2049624</t>
  </si>
  <si>
    <t>2049630</t>
  </si>
  <si>
    <t>2049636</t>
  </si>
  <si>
    <t>2119469</t>
  </si>
  <si>
    <t>2121659</t>
  </si>
  <si>
    <t>2122088</t>
  </si>
  <si>
    <t>2122307</t>
  </si>
  <si>
    <t>2124378</t>
  </si>
  <si>
    <t>2125332</t>
  </si>
  <si>
    <t>2125865</t>
  </si>
  <si>
    <t>2126044</t>
  </si>
  <si>
    <t>2137710</t>
  </si>
  <si>
    <t>2137843</t>
  </si>
  <si>
    <t>2138583</t>
  </si>
  <si>
    <t>2138943</t>
  </si>
  <si>
    <t>2139018</t>
  </si>
  <si>
    <t>2133072</t>
  </si>
  <si>
    <t>2133895</t>
  </si>
  <si>
    <t>2134632</t>
  </si>
  <si>
    <t>2137056</t>
  </si>
  <si>
    <t>2137302</t>
  </si>
  <si>
    <t>2130546</t>
  </si>
  <si>
    <t>2132836</t>
  </si>
  <si>
    <t>2063305</t>
  </si>
  <si>
    <t>2063306</t>
  </si>
  <si>
    <t>2086037</t>
  </si>
  <si>
    <t>2086039</t>
  </si>
  <si>
    <t>2086181</t>
  </si>
  <si>
    <t>2086182</t>
  </si>
  <si>
    <t>2086213</t>
  </si>
  <si>
    <t>2086214</t>
  </si>
  <si>
    <t>2086288</t>
  </si>
  <si>
    <t>2086290</t>
  </si>
  <si>
    <t>2091938</t>
  </si>
  <si>
    <t>2091940</t>
  </si>
  <si>
    <t>2068167</t>
  </si>
  <si>
    <t>2068168</t>
  </si>
  <si>
    <t>2068526</t>
  </si>
  <si>
    <t>2068527</t>
  </si>
  <si>
    <t>2068567</t>
  </si>
  <si>
    <t>2068568</t>
  </si>
  <si>
    <t>2068616</t>
  </si>
  <si>
    <t>2068617</t>
  </si>
  <si>
    <t>2068753</t>
  </si>
  <si>
    <t>2068755</t>
  </si>
  <si>
    <t>2070137</t>
  </si>
  <si>
    <t>2070139</t>
  </si>
  <si>
    <t>2071113</t>
  </si>
  <si>
    <t>2071114</t>
  </si>
  <si>
    <t>2071163</t>
  </si>
  <si>
    <t>2071164</t>
  </si>
  <si>
    <t>2071187</t>
  </si>
  <si>
    <t>2071188</t>
  </si>
  <si>
    <t>2071813</t>
  </si>
  <si>
    <t>2071815</t>
  </si>
  <si>
    <t>2072693</t>
  </si>
  <si>
    <t>2072694</t>
  </si>
  <si>
    <t>2072710</t>
  </si>
  <si>
    <t>2072711</t>
  </si>
  <si>
    <t>2074911</t>
  </si>
  <si>
    <t>2074912</t>
  </si>
  <si>
    <t>2076138</t>
  </si>
  <si>
    <t>2076139</t>
  </si>
  <si>
    <t>2076241</t>
  </si>
  <si>
    <t>2076243</t>
  </si>
  <si>
    <t>2077364</t>
  </si>
  <si>
    <t>2077365</t>
  </si>
  <si>
    <t>2077457</t>
  </si>
  <si>
    <t>2077458</t>
  </si>
  <si>
    <t>2077558</t>
  </si>
  <si>
    <t>2077559</t>
  </si>
  <si>
    <t>2078063</t>
  </si>
  <si>
    <t>2078065</t>
  </si>
  <si>
    <t>2078108</t>
  </si>
  <si>
    <t>2078109</t>
  </si>
  <si>
    <t>2078498</t>
  </si>
  <si>
    <t>2078500</t>
  </si>
  <si>
    <t>2079577</t>
  </si>
  <si>
    <t>2079579</t>
  </si>
  <si>
    <t>2079917</t>
  </si>
  <si>
    <t>2079918</t>
  </si>
  <si>
    <t>2080347</t>
  </si>
  <si>
    <t>2080348</t>
  </si>
  <si>
    <t>2080362</t>
  </si>
  <si>
    <t>2080363</t>
  </si>
  <si>
    <t>2080377</t>
  </si>
  <si>
    <t>2080378</t>
  </si>
  <si>
    <t>2080407</t>
  </si>
  <si>
    <t>2080408</t>
  </si>
  <si>
    <t>2080626</t>
  </si>
  <si>
    <t>2080628</t>
  </si>
  <si>
    <t>2081435</t>
  </si>
  <si>
    <t>2081436</t>
  </si>
  <si>
    <t>2081489</t>
  </si>
  <si>
    <t>2081491</t>
  </si>
  <si>
    <t>2082983</t>
  </si>
  <si>
    <t>2082985</t>
  </si>
  <si>
    <t>2083754</t>
  </si>
  <si>
    <t>2083755</t>
  </si>
  <si>
    <t>2083776</t>
  </si>
  <si>
    <t>2083777</t>
  </si>
  <si>
    <t>2083870</t>
  </si>
  <si>
    <t>2083872</t>
  </si>
  <si>
    <t>2084456</t>
  </si>
  <si>
    <t>2084457</t>
  </si>
  <si>
    <t>2084505</t>
  </si>
  <si>
    <t>2084506</t>
  </si>
  <si>
    <t>2084638</t>
  </si>
  <si>
    <t>2084639</t>
  </si>
  <si>
    <t>2084698</t>
  </si>
  <si>
    <t>2084700</t>
  </si>
  <si>
    <t>2084883</t>
  </si>
  <si>
    <t>2084884</t>
  </si>
  <si>
    <t>2084941</t>
  </si>
  <si>
    <t>2084943</t>
  </si>
  <si>
    <t>2085054</t>
  </si>
  <si>
    <t>2085055</t>
  </si>
  <si>
    <t>2085111</t>
  </si>
  <si>
    <t>2085112</t>
  </si>
  <si>
    <t>2085176</t>
  </si>
  <si>
    <t>2085177</t>
  </si>
  <si>
    <t>2085415</t>
  </si>
  <si>
    <t>2085417</t>
  </si>
  <si>
    <t>2148118</t>
  </si>
  <si>
    <t>2148120</t>
  </si>
  <si>
    <t>2052657</t>
  </si>
  <si>
    <t>2061466</t>
  </si>
  <si>
    <t>2061545</t>
  </si>
  <si>
    <t>2037673</t>
  </si>
  <si>
    <t>2038012</t>
  </si>
  <si>
    <t>2052063</t>
  </si>
  <si>
    <t>2053174</t>
  </si>
  <si>
    <t>2053908</t>
  </si>
  <si>
    <t>2055100</t>
  </si>
  <si>
    <t>2055147</t>
  </si>
  <si>
    <t>2119437</t>
  </si>
  <si>
    <t>2119446</t>
  </si>
  <si>
    <t>2119447</t>
  </si>
  <si>
    <t>2119450</t>
  </si>
  <si>
    <t>2119453</t>
  </si>
  <si>
    <t>2119454</t>
  </si>
  <si>
    <t>2119456</t>
  </si>
  <si>
    <t>2121627</t>
  </si>
  <si>
    <t>2121636</t>
  </si>
  <si>
    <t>2121643</t>
  </si>
  <si>
    <t>2122056</t>
  </si>
  <si>
    <t>2122065</t>
  </si>
  <si>
    <t>2122066</t>
  </si>
  <si>
    <t>2122072</t>
  </si>
  <si>
    <t>2122073</t>
  </si>
  <si>
    <t>2122075</t>
  </si>
  <si>
    <t>2122275</t>
  </si>
  <si>
    <t>2122284</t>
  </si>
  <si>
    <t>2122291</t>
  </si>
  <si>
    <t>2052131</t>
  </si>
  <si>
    <t>2052237</t>
  </si>
  <si>
    <t>2052333</t>
  </si>
  <si>
    <t>2052600</t>
  </si>
  <si>
    <t>2052630</t>
  </si>
  <si>
    <t>2052640</t>
  </si>
  <si>
    <t>2052663</t>
  </si>
  <si>
    <t>2052665</t>
  </si>
  <si>
    <t>2052666</t>
  </si>
  <si>
    <t>2052671</t>
  </si>
  <si>
    <t>2052674</t>
  </si>
  <si>
    <t>2052677</t>
  </si>
  <si>
    <t>2061218</t>
  </si>
  <si>
    <t>2061221</t>
  </si>
  <si>
    <t>2061224</t>
  </si>
  <si>
    <t>2061229</t>
  </si>
  <si>
    <t>2061232</t>
  </si>
  <si>
    <t>2061357</t>
  </si>
  <si>
    <t>2061392</t>
  </si>
  <si>
    <t>2061472</t>
  </si>
  <si>
    <t>2061474</t>
  </si>
  <si>
    <t>2061475</t>
  </si>
  <si>
    <t>2061480</t>
  </si>
  <si>
    <t>2061483</t>
  </si>
  <si>
    <t>2061486</t>
  </si>
  <si>
    <t>2061551</t>
  </si>
  <si>
    <t>2061553</t>
  </si>
  <si>
    <t>2061554</t>
  </si>
  <si>
    <t>2061559</t>
  </si>
  <si>
    <t>2061562</t>
  </si>
  <si>
    <t>2061565</t>
  </si>
  <si>
    <t>2061752</t>
  </si>
  <si>
    <t>2061968</t>
  </si>
  <si>
    <t>2062108</t>
  </si>
  <si>
    <t>2062312</t>
  </si>
  <si>
    <t>2062574</t>
  </si>
  <si>
    <t>2062846</t>
  </si>
  <si>
    <t>2062979</t>
  </si>
  <si>
    <t>2063130</t>
  </si>
  <si>
    <t>2122420</t>
  </si>
  <si>
    <t>2122564</t>
  </si>
  <si>
    <t>2124370</t>
  </si>
  <si>
    <t>2124373</t>
  </si>
  <si>
    <t>2124376</t>
  </si>
  <si>
    <t>2124606</t>
  </si>
  <si>
    <t>2124813</t>
  </si>
  <si>
    <t>2125327</t>
  </si>
  <si>
    <t>2125330</t>
  </si>
  <si>
    <t>2125331</t>
  </si>
  <si>
    <t>2125340</t>
  </si>
  <si>
    <t>2125343</t>
  </si>
  <si>
    <t>2125860</t>
  </si>
  <si>
    <t>2125863</t>
  </si>
  <si>
    <t>2125864</t>
  </si>
  <si>
    <t>2125873</t>
  </si>
  <si>
    <t>2125876</t>
  </si>
  <si>
    <t>2126039</t>
  </si>
  <si>
    <t>2126042</t>
  </si>
  <si>
    <t>2126043</t>
  </si>
  <si>
    <t>2126052</t>
  </si>
  <si>
    <t>2126055</t>
  </si>
  <si>
    <t>2086839</t>
  </si>
  <si>
    <t>2086849</t>
  </si>
  <si>
    <t>2086851</t>
  </si>
  <si>
    <t>2086855</t>
  </si>
  <si>
    <t>2086865</t>
  </si>
  <si>
    <t>2086879</t>
  </si>
  <si>
    <t>2086884</t>
  </si>
  <si>
    <t>2087616</t>
  </si>
  <si>
    <t>2087626</t>
  </si>
  <si>
    <t>2087628</t>
  </si>
  <si>
    <t>2087632</t>
  </si>
  <si>
    <t>2087642</t>
  </si>
  <si>
    <t>2087656</t>
  </si>
  <si>
    <t>2087661</t>
  </si>
  <si>
    <t>2089486</t>
  </si>
  <si>
    <t>2089496</t>
  </si>
  <si>
    <t>2089531</t>
  </si>
  <si>
    <t>2090254</t>
  </si>
  <si>
    <t>2090258</t>
  </si>
  <si>
    <t>2090282</t>
  </si>
  <si>
    <t>2032844</t>
  </si>
  <si>
    <t>2032852</t>
  </si>
  <si>
    <t>2032864</t>
  </si>
  <si>
    <t>2032877</t>
  </si>
  <si>
    <t>2032895</t>
  </si>
  <si>
    <t>2032903</t>
  </si>
  <si>
    <t>2032911</t>
  </si>
  <si>
    <t>2032928</t>
  </si>
  <si>
    <t>2032936</t>
  </si>
  <si>
    <t>2032986</t>
  </si>
  <si>
    <t>2033030</t>
  </si>
  <si>
    <t>2033046</t>
  </si>
  <si>
    <t>2033358</t>
  </si>
  <si>
    <t>2033424</t>
  </si>
  <si>
    <t>2033725</t>
  </si>
  <si>
    <t>2033788</t>
  </si>
  <si>
    <t>2033803</t>
  </si>
  <si>
    <t>2033812</t>
  </si>
  <si>
    <t>2033820</t>
  </si>
  <si>
    <t>2033830</t>
  </si>
  <si>
    <t>2034095</t>
  </si>
  <si>
    <t>2034100</t>
  </si>
  <si>
    <t>2034104</t>
  </si>
  <si>
    <t>2034108</t>
  </si>
  <si>
    <t>2034739</t>
  </si>
  <si>
    <t>2035046</t>
  </si>
  <si>
    <t>2035058</t>
  </si>
  <si>
    <t>2035543</t>
  </si>
  <si>
    <t>2036279</t>
  </si>
  <si>
    <t>2036388</t>
  </si>
  <si>
    <t>2036396</t>
  </si>
  <si>
    <t>2036569</t>
  </si>
  <si>
    <t>2036612</t>
  </si>
  <si>
    <t>2036782</t>
  </si>
  <si>
    <t>2036926</t>
  </si>
  <si>
    <t>2037090</t>
  </si>
  <si>
    <t>2037144</t>
  </si>
  <si>
    <t>2037886</t>
  </si>
  <si>
    <t>2037910</t>
  </si>
  <si>
    <t>2037923</t>
  </si>
  <si>
    <t>2038008</t>
  </si>
  <si>
    <t>2038018</t>
  </si>
  <si>
    <t>2038021</t>
  </si>
  <si>
    <t>2038023</t>
  </si>
  <si>
    <t>2038232</t>
  </si>
  <si>
    <t>2038527</t>
  </si>
  <si>
    <t>2038537</t>
  </si>
  <si>
    <t>2038581</t>
  </si>
  <si>
    <t>2038606</t>
  </si>
  <si>
    <t>2050653</t>
  </si>
  <si>
    <t>2050722</t>
  </si>
  <si>
    <t>2051043</t>
  </si>
  <si>
    <t>2051049</t>
  </si>
  <si>
    <t>2051087</t>
  </si>
  <si>
    <t>2051314</t>
  </si>
  <si>
    <t>2051324</t>
  </si>
  <si>
    <t>2051494</t>
  </si>
  <si>
    <t>2070185</t>
  </si>
  <si>
    <t>2070195</t>
  </si>
  <si>
    <t>2070197</t>
  </si>
  <si>
    <t>2070201</t>
  </si>
  <si>
    <t>2070211</t>
  </si>
  <si>
    <t>2070227</t>
  </si>
  <si>
    <t>2070232</t>
  </si>
  <si>
    <t>2072829</t>
  </si>
  <si>
    <t>2072839</t>
  </si>
  <si>
    <t>2072841</t>
  </si>
  <si>
    <t>2072845</t>
  </si>
  <si>
    <t>2072855</t>
  </si>
  <si>
    <t>2072871</t>
  </si>
  <si>
    <t>2072876</t>
  </si>
  <si>
    <t>2063481</t>
  </si>
  <si>
    <t>2053104</t>
  </si>
  <si>
    <t>2053307</t>
  </si>
  <si>
    <t>2053315</t>
  </si>
  <si>
    <t>2053327</t>
  </si>
  <si>
    <t>2053709</t>
  </si>
  <si>
    <t>2053822</t>
  </si>
  <si>
    <t>2053905</t>
  </si>
  <si>
    <t>2053914</t>
  </si>
  <si>
    <t>2053915</t>
  </si>
  <si>
    <t>2053918</t>
  </si>
  <si>
    <t>2053923</t>
  </si>
  <si>
    <t>2054540</t>
  </si>
  <si>
    <t>2054544</t>
  </si>
  <si>
    <t>2054556</t>
  </si>
  <si>
    <t>2054578</t>
  </si>
  <si>
    <t>2054583</t>
  </si>
  <si>
    <t>2054877</t>
  </si>
  <si>
    <t>2054889</t>
  </si>
  <si>
    <t>2054979</t>
  </si>
  <si>
    <t>2055106</t>
  </si>
  <si>
    <t>2055108</t>
  </si>
  <si>
    <t>2055109</t>
  </si>
  <si>
    <t>2055114</t>
  </si>
  <si>
    <t>2055117</t>
  </si>
  <si>
    <t>2055120</t>
  </si>
  <si>
    <t>2055153</t>
  </si>
  <si>
    <t>2055155</t>
  </si>
  <si>
    <t>2055156</t>
  </si>
  <si>
    <t>2055161</t>
  </si>
  <si>
    <t>2055164</t>
  </si>
  <si>
    <t>2055167</t>
  </si>
  <si>
    <t>2055197</t>
  </si>
  <si>
    <t>2055198</t>
  </si>
  <si>
    <t>2055199</t>
  </si>
  <si>
    <t>2055202</t>
  </si>
  <si>
    <t>2055206</t>
  </si>
  <si>
    <t>2055210</t>
  </si>
  <si>
    <t>2055211</t>
  </si>
  <si>
    <t>2055486</t>
  </si>
  <si>
    <t>2055723</t>
  </si>
  <si>
    <t>2055909</t>
  </si>
  <si>
    <t>2056142</t>
  </si>
  <si>
    <t>2056477</t>
  </si>
  <si>
    <t>2056535</t>
  </si>
  <si>
    <t>2056599</t>
  </si>
  <si>
    <t>2056852</t>
  </si>
  <si>
    <t>2057011</t>
  </si>
  <si>
    <t>2057136</t>
  </si>
  <si>
    <t>2057291</t>
  </si>
  <si>
    <t>2057641</t>
  </si>
  <si>
    <t>2057828</t>
  </si>
  <si>
    <t>2057966</t>
  </si>
  <si>
    <t>2058073</t>
  </si>
  <si>
    <t>2058299</t>
  </si>
  <si>
    <t>2058381</t>
  </si>
  <si>
    <t>2058535</t>
  </si>
  <si>
    <t>2059051</t>
  </si>
  <si>
    <t>2059457</t>
  </si>
  <si>
    <t>2060282</t>
  </si>
  <si>
    <t>2060296</t>
  </si>
  <si>
    <t>2060505</t>
  </si>
  <si>
    <t>2060515</t>
  </si>
  <si>
    <t>2060566</t>
  </si>
  <si>
    <t>2060569</t>
  </si>
  <si>
    <t>2060572</t>
  </si>
  <si>
    <t>2060575</t>
  </si>
  <si>
    <t>2060580</t>
  </si>
  <si>
    <t>2060583</t>
  </si>
  <si>
    <t>2061102</t>
  </si>
  <si>
    <t>2061141</t>
  </si>
  <si>
    <t>2050393</t>
  </si>
  <si>
    <t>2050438</t>
  </si>
  <si>
    <t>2081717</t>
  </si>
  <si>
    <t>2081727</t>
  </si>
  <si>
    <t>2081729</t>
  </si>
  <si>
    <t>2081733</t>
  </si>
  <si>
    <t>2081743</t>
  </si>
  <si>
    <t>2081757</t>
  </si>
  <si>
    <t>2081762</t>
  </si>
  <si>
    <t>2038686</t>
  </si>
  <si>
    <t>2038750</t>
  </si>
  <si>
    <t>2039012</t>
  </si>
  <si>
    <t>2039139</t>
  </si>
  <si>
    <t>2039302</t>
  </si>
  <si>
    <t>2039376</t>
  </si>
  <si>
    <t>2039575</t>
  </si>
  <si>
    <t>2039661</t>
  </si>
  <si>
    <t>2040047</t>
  </si>
  <si>
    <t>2040089</t>
  </si>
  <si>
    <t>2040158</t>
  </si>
  <si>
    <t>2040287</t>
  </si>
  <si>
    <t>2040296</t>
  </si>
  <si>
    <t>2040554</t>
  </si>
  <si>
    <t>2040566</t>
  </si>
  <si>
    <t>2040574</t>
  </si>
  <si>
    <t>2040582</t>
  </si>
  <si>
    <t>2040592</t>
  </si>
  <si>
    <t>2040737</t>
  </si>
  <si>
    <t>2041296</t>
  </si>
  <si>
    <t>2041304</t>
  </si>
  <si>
    <t>2041409</t>
  </si>
  <si>
    <t>2041419</t>
  </si>
  <si>
    <t>2041532</t>
  </si>
  <si>
    <t>2041630</t>
  </si>
  <si>
    <t>2041642</t>
  </si>
  <si>
    <t>2041668</t>
  </si>
  <si>
    <t>2041766</t>
  </si>
  <si>
    <t>2041981</t>
  </si>
  <si>
    <t>2041989</t>
  </si>
  <si>
    <t>2042102</t>
  </si>
  <si>
    <t>2042149</t>
  </si>
  <si>
    <t>2042254</t>
  </si>
  <si>
    <t>2042477</t>
  </si>
  <si>
    <t>2042747</t>
  </si>
  <si>
    <t>2042757</t>
  </si>
  <si>
    <t>2043539</t>
  </si>
  <si>
    <t>2043746</t>
  </si>
  <si>
    <t>2043754</t>
  </si>
  <si>
    <t>2043806</t>
  </si>
  <si>
    <t>2043816</t>
  </si>
  <si>
    <t>2043826</t>
  </si>
  <si>
    <t>2043834</t>
  </si>
  <si>
    <t>2043844</t>
  </si>
  <si>
    <t>2043852</t>
  </si>
  <si>
    <t>2043879</t>
  </si>
  <si>
    <t>2045136</t>
  </si>
  <si>
    <t>2046020</t>
  </si>
  <si>
    <t>2047050</t>
  </si>
  <si>
    <t>2047101</t>
  </si>
  <si>
    <t>2047259</t>
  </si>
  <si>
    <t>2047416</t>
  </si>
  <si>
    <t>2049817</t>
  </si>
  <si>
    <t>2050055</t>
  </si>
  <si>
    <t>2050116</t>
  </si>
  <si>
    <t>2050179</t>
  </si>
  <si>
    <t>2170251</t>
  </si>
  <si>
    <t>2170799</t>
  </si>
  <si>
    <t>2138892</t>
  </si>
  <si>
    <t>2138902</t>
  </si>
  <si>
    <t>2138904</t>
  </si>
  <si>
    <t>2138908</t>
  </si>
  <si>
    <t>2138918</t>
  </si>
  <si>
    <t>2138922</t>
  </si>
  <si>
    <t>2138927</t>
  </si>
  <si>
    <t>2138967</t>
  </si>
  <si>
    <t>2138977</t>
  </si>
  <si>
    <t>2138979</t>
  </si>
  <si>
    <t>2138983</t>
  </si>
  <si>
    <t>2138993</t>
  </si>
  <si>
    <t>2138997</t>
  </si>
  <si>
    <t>2139002</t>
  </si>
  <si>
    <t>2133890</t>
  </si>
  <si>
    <t>2133893</t>
  </si>
  <si>
    <t>2133894</t>
  </si>
  <si>
    <t>2133903</t>
  </si>
  <si>
    <t>2133906</t>
  </si>
  <si>
    <t>2134395</t>
  </si>
  <si>
    <t>2134404</t>
  </si>
  <si>
    <t>2134405</t>
  </si>
  <si>
    <t>2134408</t>
  </si>
  <si>
    <t>2134417</t>
  </si>
  <si>
    <t>2134420</t>
  </si>
  <si>
    <t>2134424</t>
  </si>
  <si>
    <t>2047821</t>
  </si>
  <si>
    <t>2048115</t>
  </si>
  <si>
    <t>2048271</t>
  </si>
  <si>
    <t>2048548</t>
  </si>
  <si>
    <t>2048728</t>
  </si>
  <si>
    <t>2048988</t>
  </si>
  <si>
    <t>2049169</t>
  </si>
  <si>
    <t>2049366</t>
  </si>
  <si>
    <t>2130522</t>
  </si>
  <si>
    <t>2130531</t>
  </si>
  <si>
    <t>2130532</t>
  </si>
  <si>
    <t>2130535</t>
  </si>
  <si>
    <t>2130538</t>
  </si>
  <si>
    <t>2130541</t>
  </si>
  <si>
    <t>2119458</t>
  </si>
  <si>
    <t>2122077</t>
  </si>
  <si>
    <t>2086859</t>
  </si>
  <si>
    <t>2086889</t>
  </si>
  <si>
    <t>2087636</t>
  </si>
  <si>
    <t>2087666</t>
  </si>
  <si>
    <t>2036005</t>
  </si>
  <si>
    <t>2036314</t>
  </si>
  <si>
    <t>2036481</t>
  </si>
  <si>
    <t>2036487</t>
  </si>
  <si>
    <t>2036510</t>
  </si>
  <si>
    <t>2036516</t>
  </si>
  <si>
    <t>2036652</t>
  </si>
  <si>
    <t>2036658</t>
  </si>
  <si>
    <t>2038379</t>
  </si>
  <si>
    <t>2038385</t>
  </si>
  <si>
    <t>2038396</t>
  </si>
  <si>
    <t>2038402</t>
  </si>
  <si>
    <t>2070205</t>
  </si>
  <si>
    <t>2070237</t>
  </si>
  <si>
    <t>2072849</t>
  </si>
  <si>
    <t>2072881</t>
  </si>
  <si>
    <t>2053007</t>
  </si>
  <si>
    <t>2053897</t>
  </si>
  <si>
    <t>2081737</t>
  </si>
  <si>
    <t>2081767</t>
  </si>
  <si>
    <t>2039814</t>
  </si>
  <si>
    <t>2039820</t>
  </si>
  <si>
    <t>2039831</t>
  </si>
  <si>
    <t>2039837</t>
  </si>
  <si>
    <t>2040820</t>
  </si>
  <si>
    <t>2041131</t>
  </si>
  <si>
    <t>2042802</t>
  </si>
  <si>
    <t>2042808</t>
  </si>
  <si>
    <t>2138912</t>
  </si>
  <si>
    <t>2138932</t>
  </si>
  <si>
    <t>2138987</t>
  </si>
  <si>
    <t>2139007</t>
  </si>
  <si>
    <t>2134411</t>
  </si>
  <si>
    <t>2134428</t>
  </si>
  <si>
    <t>2119440</t>
  </si>
  <si>
    <t>2122059</t>
  </si>
  <si>
    <t>2086843</t>
  </si>
  <si>
    <t>2087620</t>
  </si>
  <si>
    <t>2070189</t>
  </si>
  <si>
    <t>2072833</t>
  </si>
  <si>
    <t>2081721</t>
  </si>
  <si>
    <t>2138896</t>
  </si>
  <si>
    <t>2138971</t>
  </si>
  <si>
    <t>2134398</t>
  </si>
  <si>
    <t>2130525</t>
  </si>
  <si>
    <t>2062849</t>
  </si>
  <si>
    <t>2062880</t>
  </si>
  <si>
    <t>2062902</t>
  </si>
  <si>
    <t>2062982</t>
  </si>
  <si>
    <t>2063008</t>
  </si>
  <si>
    <t>2063050</t>
  </si>
  <si>
    <t>2063133</t>
  </si>
  <si>
    <t>2063162</t>
  </si>
  <si>
    <t>2063186</t>
  </si>
  <si>
    <t>2063208</t>
  </si>
  <si>
    <t>2063254</t>
  </si>
  <si>
    <t>2063258</t>
  </si>
  <si>
    <t>2063262</t>
  </si>
  <si>
    <t>2050593</t>
  </si>
  <si>
    <t>2050597</t>
  </si>
  <si>
    <t>2050601</t>
  </si>
  <si>
    <t>2050605</t>
  </si>
  <si>
    <t>2050609</t>
  </si>
  <si>
    <t>2050656</t>
  </si>
  <si>
    <t>2056145</t>
  </si>
  <si>
    <t>2056206</t>
  </si>
  <si>
    <t>2056228</t>
  </si>
  <si>
    <t>2056480</t>
  </si>
  <si>
    <t>2056538</t>
  </si>
  <si>
    <t>2057831</t>
  </si>
  <si>
    <t>2057857</t>
  </si>
  <si>
    <t>2057879</t>
  </si>
  <si>
    <t>2057899</t>
  </si>
  <si>
    <t>2057917</t>
  </si>
  <si>
    <t>2057969</t>
  </si>
  <si>
    <t>2057995</t>
  </si>
  <si>
    <t>2058015</t>
  </si>
  <si>
    <t>2058035</t>
  </si>
  <si>
    <t>2058076</t>
  </si>
  <si>
    <t>2058136</t>
  </si>
  <si>
    <t>2058158</t>
  </si>
  <si>
    <t>2058201</t>
  </si>
  <si>
    <t>2058223</t>
  </si>
  <si>
    <t>2058243</t>
  </si>
  <si>
    <t>2058302</t>
  </si>
  <si>
    <t>2058328</t>
  </si>
  <si>
    <t>2058384</t>
  </si>
  <si>
    <t>2058410</t>
  </si>
  <si>
    <t>2058538</t>
  </si>
  <si>
    <t>2058586</t>
  </si>
  <si>
    <t>2050396</t>
  </si>
  <si>
    <t>2050441</t>
  </si>
  <si>
    <t>2050479</t>
  </si>
  <si>
    <t>2050499</t>
  </si>
  <si>
    <t>2050519</t>
  </si>
  <si>
    <t>2050539</t>
  </si>
  <si>
    <t>2049820</t>
  </si>
  <si>
    <t>2049874</t>
  </si>
  <si>
    <t>2049898</t>
  </si>
  <si>
    <t>2050182</t>
  </si>
  <si>
    <t>2050208</t>
  </si>
  <si>
    <t>2050229</t>
  </si>
  <si>
    <t>2050249</t>
  </si>
  <si>
    <t>2050271</t>
  </si>
  <si>
    <t>2050330</t>
  </si>
  <si>
    <t>2050334</t>
  </si>
  <si>
    <t>2050338</t>
  </si>
  <si>
    <t>2050342</t>
  </si>
  <si>
    <t>2050346</t>
  </si>
  <si>
    <t>2048731</t>
  </si>
  <si>
    <t>2048769</t>
  </si>
  <si>
    <t>2048791</t>
  </si>
  <si>
    <t>2048811</t>
  </si>
  <si>
    <t>2048853</t>
  </si>
  <si>
    <t>2048991</t>
  </si>
  <si>
    <t>2049030</t>
  </si>
  <si>
    <t>2049050</t>
  </si>
  <si>
    <t>2049105</t>
  </si>
  <si>
    <t>2049109</t>
  </si>
  <si>
    <t>2049113</t>
  </si>
  <si>
    <t>2119435</t>
  </si>
  <si>
    <t>2121625</t>
  </si>
  <si>
    <t>2122054</t>
  </si>
  <si>
    <t>2122273</t>
  </si>
  <si>
    <t>2052336</t>
  </si>
  <si>
    <t>2052667</t>
  </si>
  <si>
    <t>2061230</t>
  </si>
  <si>
    <t>2061476</t>
  </si>
  <si>
    <t>2061555</t>
  </si>
  <si>
    <t>2124368</t>
  </si>
  <si>
    <t>2125325</t>
  </si>
  <si>
    <t>2125858</t>
  </si>
  <si>
    <t>2126037</t>
  </si>
  <si>
    <t>2086837</t>
  </si>
  <si>
    <t>2087614</t>
  </si>
  <si>
    <t>2089484</t>
  </si>
  <si>
    <t>2090252</t>
  </si>
  <si>
    <t>2033427</t>
  </si>
  <si>
    <t>2034565</t>
  </si>
  <si>
    <t>2034998</t>
  </si>
  <si>
    <t>2035488</t>
  </si>
  <si>
    <t>2037093</t>
  </si>
  <si>
    <t>2038006</t>
  </si>
  <si>
    <t>2051090</t>
  </si>
  <si>
    <t>2051497</t>
  </si>
  <si>
    <t>2070183</t>
  </si>
  <si>
    <t>2072827</t>
  </si>
  <si>
    <t>2053825</t>
  </si>
  <si>
    <t>2053925</t>
  </si>
  <si>
    <t>2054581</t>
  </si>
  <si>
    <t>2055110</t>
  </si>
  <si>
    <t>2055157</t>
  </si>
  <si>
    <t>2055204</t>
  </si>
  <si>
    <t>2060581</t>
  </si>
  <si>
    <t>2081715</t>
  </si>
  <si>
    <t>2038689</t>
  </si>
  <si>
    <t>2039015</t>
  </si>
  <si>
    <t>2039379</t>
  </si>
  <si>
    <t>2039664</t>
  </si>
  <si>
    <t>2041490</t>
  </si>
  <si>
    <t>2041769</t>
  </si>
  <si>
    <t>2042132</t>
  </si>
  <si>
    <t>2042225</t>
  </si>
  <si>
    <t>2042448</t>
  </si>
  <si>
    <t>2047104</t>
  </si>
  <si>
    <t>2047419</t>
  </si>
  <si>
    <t>2050058</t>
  </si>
  <si>
    <t>2138890</t>
  </si>
  <si>
    <t>2138965</t>
  </si>
  <si>
    <t>2133888</t>
  </si>
  <si>
    <t>2134393</t>
  </si>
  <si>
    <t>2130520</t>
  </si>
</sst>
</file>

<file path=xl/styles.xml><?xml version="1.0" encoding="utf-8"?>
<styleSheet xmlns="http://schemas.openxmlformats.org/spreadsheetml/2006/main">
  <numFmts count="0"/>
  <fonts count="5">
    <font>
      <sz val="11"/>
      <name val="Calibri"/>
    </font>
    <font>
      <sz val="9"/>
      <name val="Calibri"/>
    </font>
    <font>
      <b/>
      <sz val="11"/>
      <name val="Calibri"/>
    </font>
    <font>
      <b/>
      <sz val="8"/>
      <name val="Calibri"/>
    </font>
    <font>
      <b/>
      <sz val="14"/>
      <name val="Calibri"/>
    </font>
  </fonts>
  <fills count="8">
    <fill>
      <patternFill patternType="none"/>
    </fill>
    <fill>
      <patternFill patternType="gray125"/>
    </fill>
    <fill>
      <patternFill patternType="solid">
        <fgColor rgb="FFD6D6D6" tint="0"/>
      </patternFill>
    </fill>
    <fill>
      <patternFill patternType="solid">
        <fgColor rgb="FFD8ECF6" tint="0"/>
      </patternFill>
    </fill>
    <fill>
      <patternFill patternType="solid">
        <fgColor rgb="FFDFF0D8" tint="0"/>
      </patternFill>
    </fill>
    <fill>
      <patternFill patternType="solid">
        <fgColor rgb="FFA9C1EC" tint="0"/>
      </patternFill>
    </fill>
    <fill>
      <patternFill patternType="solid">
        <fgColor rgb="FFD9E1F2" tint="0"/>
      </patternFill>
    </fill>
    <fill>
      <patternFill patternType="solid">
        <fgColor rgb="FFEDEDED" tint="0"/>
      </patternFill>
    </fill>
  </fills>
  <borders count="2">
    <border>
      <left/>
      <right/>
      <top/>
      <bottom/>
      <diagonal/>
    </border>
    <border>
      <left style="thin">
        <color rgb="FFCCCCCC" tint="0"/>
      </left>
      <right style="thin">
        <color rgb="FFCCCCCC" tint="0"/>
      </right>
      <top style="thin">
        <color rgb="FFCCCCCC" tint="0"/>
      </top>
      <bottom style="thin">
        <color rgb="FFCCCCCC" tint="0"/>
      </bottom>
      <diagonal/>
    </border>
  </borders>
  <cellStyleXfs count="8">
    <xf numFmtId="0" fontId="0"/>
    <xf numFmtId="0" fontId="1">
      <alignment wrapText="1"/>
    </xf>
    <xf numFmtId="0" fontId="1">
      <alignment horizontal="left" vertical="center"/>
    </xf>
    <xf numFmtId="0" fontId="0">
      <alignment wrapText="1"/>
    </xf>
    <xf numFmtId="0" fontId="3">
      <alignment wrapText="1"/>
    </xf>
    <xf numFmtId="0" fontId="4">
      <alignment horizontal="center" vertical="center"/>
    </xf>
    <xf numFmtId="0" fontId="3">
      <alignment horizontal="center" wrapText="1"/>
    </xf>
    <xf numFmtId="0" fontId="2">
      <alignment horizontal="center" wrapText="1"/>
    </xf>
  </cellStyleXfs>
  <cellXfs count="24">
    <xf numFmtId="0" applyNumberFormat="1" fontId="0" applyFont="1" xfId="0" applyProtection="1"/>
    <xf numFmtId="0" applyNumberFormat="1" fontId="1" applyFont="1" xfId="1" applyProtection="1">
      <alignment wrapText="1"/>
    </xf>
    <xf numFmtId="0" applyNumberFormat="1" fontId="1" applyFont="1" xfId="2" applyProtection="1" applyAlignment="1">
      <alignment horizontal="left" vertical="center"/>
    </xf>
    <xf numFmtId="0" applyNumberFormat="1" fontId="0" applyFont="1" xfId="3" applyProtection="1">
      <alignment wrapText="1"/>
    </xf>
    <xf numFmtId="0" applyNumberFormat="1" fontId="3" applyFont="1" xfId="4" applyProtection="1">
      <alignment wrapText="1"/>
    </xf>
    <xf numFmtId="0" applyNumberFormat="1" fontId="4" applyFont="1" xfId="5" applyProtection="1" applyAlignment="1">
      <alignment horizontal="center" vertical="center"/>
    </xf>
    <xf numFmtId="0" applyNumberFormat="1" fontId="3" applyFont="1" xfId="6" applyProtection="1" applyAlignment="1">
      <alignment horizontal="center" wrapText="1"/>
    </xf>
    <xf numFmtId="0" applyNumberFormat="1" fontId="2" applyFont="1" xfId="7" applyProtection="1" applyAlignment="1">
      <alignment horizontal="center" wrapText="1"/>
    </xf>
    <xf numFmtId="0" applyNumberFormat="1" fontId="2" applyFont="1" xfId="7" applyProtection="1" applyAlignment="1">
      <alignment horizontal="center" vertical="center" wrapText="1"/>
    </xf>
    <xf numFmtId="0" applyNumberFormat="1" fontId="2" applyFont="1" fillId="2" applyFill="1" borderId="1" applyBorder="1" xfId="7" applyProtection="1" applyAlignment="1">
      <alignment horizontal="center" vertical="center" wrapText="1"/>
    </xf>
    <xf numFmtId="0" applyNumberFormat="1" fontId="1" applyFont="1" fillId="3" applyFill="1" borderId="1" applyBorder="1" xfId="1" applyProtection="1">
      <alignment wrapText="1"/>
    </xf>
    <xf numFmtId="0" applyNumberFormat="1" fontId="0" applyFont="1" fillId="3" applyFill="1" borderId="1" applyBorder="1" xfId="0" applyProtection="1"/>
    <xf numFmtId="0" applyNumberFormat="1" fontId="1" applyFont="1" fillId="4" applyFill="1" borderId="1" applyBorder="1" xfId="1" applyProtection="1">
      <alignment wrapText="1"/>
    </xf>
    <xf numFmtId="0" applyNumberFormat="1" fontId="1" applyFont="1" fillId="4" applyFill="1" borderId="1" applyBorder="1" xfId="1" applyProtection="1" applyAlignment="1">
      <alignment horizontal="right" wrapText="1"/>
    </xf>
    <xf numFmtId="0" applyNumberFormat="1" fontId="2" applyFont="1" fillId="5" applyFill="1" borderId="1" applyBorder="1" xfId="7" applyProtection="1" applyAlignment="1">
      <alignment horizontal="center" wrapText="1"/>
    </xf>
    <xf numFmtId="0" applyNumberFormat="1" fontId="0" applyFont="1" fillId="6" applyFill="1" borderId="1" applyBorder="1" xfId="0" applyProtection="1" applyAlignment="1">
      <alignment horizontal="center"/>
    </xf>
    <xf numFmtId="0" applyNumberFormat="1" fontId="0" applyFont="1" borderId="1" applyBorder="1" xfId="0" applyProtection="1"/>
    <xf numFmtId="0" applyNumberFormat="1" fontId="1" applyFont="1" borderId="1" applyBorder="1" xfId="1" applyProtection="1">
      <alignment wrapText="1"/>
    </xf>
    <xf numFmtId="0" applyNumberFormat="1" fontId="2" applyFont="1" fillId="2" applyFill="1" borderId="1" applyBorder="1" xfId="7" applyProtection="1" applyAlignment="1">
      <alignment horizontal="center" wrapText="1"/>
    </xf>
    <xf numFmtId="0" applyNumberFormat="1" fontId="0" applyFont="1" fillId="2" applyFill="1" borderId="1" applyBorder="1" xfId="0" applyProtection="1"/>
    <xf numFmtId="0" applyNumberFormat="1" fontId="2" applyFont="1" fillId="7" applyFill="1" borderId="1" applyBorder="1" xfId="7" applyProtection="1" applyAlignment="1">
      <alignment horizontal="center" wrapText="1"/>
    </xf>
    <xf numFmtId="0" applyNumberFormat="1" fontId="0" applyFont="1" fillId="7" applyFill="1" borderId="1" applyBorder="1" xfId="3" applyProtection="1">
      <alignment wrapText="1"/>
    </xf>
    <xf numFmtId="0" applyNumberFormat="1" fontId="0" applyFont="1" fillId="2" applyFill="1" borderId="1" applyBorder="1" xfId="3" applyProtection="1">
      <alignment wrapText="1"/>
    </xf>
    <xf numFmtId="0" applyNumberFormat="1" fontId="0" applyFont="1" fillId="7" applyFill="1" borderId="1" applyBorder="1" xfId="3" applyProtection="1" applyAlignment="1">
      <alignment horizontal="center" wrapText="1"/>
    </xf>
  </cellXfs>
  <cellStyles count="8">
    <cellStyle name="Normal" xfId="0" builtinId="0"/>
    <cellStyle name="styleRegular" xfId="1"/>
    <cellStyle name="styleRegular9UR" xfId="2"/>
    <cellStyle name="styleRegular11" xfId="3"/>
    <cellStyle name="styleBold" xfId="4"/>
    <cellStyle name="styleBold14UR" xfId="5"/>
    <cellStyle name="styleBoldRegular" xfId="6"/>
    <cellStyle name="styleBold11" xfId="7"/>
  </cellStyles>
  <dxfs count="0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worksheet" Target="worksheets/sheet24.xml"/><Relationship Id="rId26" Type="http://schemas.openxmlformats.org/officeDocument/2006/relationships/worksheet" Target="worksheets/sheet25.xml"/><Relationship Id="rId27" Type="http://schemas.openxmlformats.org/officeDocument/2006/relationships/worksheet" Target="worksheets/sheet26.xml"/><Relationship Id="rId28" Type="http://schemas.openxmlformats.org/officeDocument/2006/relationships/worksheet" Target="worksheets/sheet27.xml"/><Relationship Id="rId29" Type="http://schemas.openxmlformats.org/officeDocument/2006/relationships/worksheet" Target="worksheets/sheet28.xml"/><Relationship Id="rId30" Type="http://schemas.openxmlformats.org/officeDocument/2006/relationships/worksheet" Target="worksheets/sheet29.xml"/><Relationship Id="rId31" Type="http://schemas.openxmlformats.org/officeDocument/2006/relationships/worksheet" Target="worksheets/sheet30.xml"/><Relationship Id="rId32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Criteria_Summary13.7.1" displayName="Criteria_Summary13.7.1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0.xml><?xml version="1.0" encoding="utf-8"?>
<table xmlns="http://schemas.openxmlformats.org/spreadsheetml/2006/main" id="10" name="Criteria_Summary13.7.10" displayName="Criteria_Summary13.7.10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1.xml><?xml version="1.0" encoding="utf-8"?>
<table xmlns="http://schemas.openxmlformats.org/spreadsheetml/2006/main" id="11" name="Criteria_Summary13.7.11" displayName="Criteria_Summary13.7.11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2.xml><?xml version="1.0" encoding="utf-8"?>
<table xmlns="http://schemas.openxmlformats.org/spreadsheetml/2006/main" id="12" name="Criteria_Summary13.7.12" displayName="Criteria_Summary13.7.12" ref="A7:E10" headerRowCount="1" totalsRowCount="1" totalsRowCellStyle="styleRegular">
  <autoFilter ref="A7:E9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3.xml><?xml version="1.0" encoding="utf-8"?>
<table xmlns="http://schemas.openxmlformats.org/spreadsheetml/2006/main" id="13" name="Criteria_Summary13.7.13" displayName="Criteria_Summary13.7.13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4.xml><?xml version="1.0" encoding="utf-8"?>
<table xmlns="http://schemas.openxmlformats.org/spreadsheetml/2006/main" id="14" name="Criteria_Summary13.7.14" displayName="Criteria_Summary13.7.14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5.xml><?xml version="1.0" encoding="utf-8"?>
<table xmlns="http://schemas.openxmlformats.org/spreadsheetml/2006/main" id="15" name="Elements13_7_11" displayName="Elements13_7_11" ref="A6:E19" headerRowCount="1" totalsRowCount="1" totalsRowCellStyle="styleRegular">
  <autoFilter ref="A6:E1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6.xml><?xml version="1.0" encoding="utf-8"?>
<table xmlns="http://schemas.openxmlformats.org/spreadsheetml/2006/main" id="16" name="Elements13_7_21" displayName="Elements13_7_21" ref="A6:E146" headerRowCount="1" totalsRowCount="1" totalsRowCellStyle="styleRegular">
  <autoFilter ref="A6:E145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7.xml><?xml version="1.0" encoding="utf-8"?>
<table xmlns="http://schemas.openxmlformats.org/spreadsheetml/2006/main" id="17" name="Elements13_7_31" displayName="Elements13_7_31" ref="A6:E15" headerRowCount="1" totalsRowCount="1" totalsRowCellStyle="styleRegular">
  <autoFilter ref="A6:E14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8.xml><?xml version="1.0" encoding="utf-8"?>
<table xmlns="http://schemas.openxmlformats.org/spreadsheetml/2006/main" id="18" name="Elements13_7_41" displayName="Elements13_7_4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19.xml><?xml version="1.0" encoding="utf-8"?>
<table xmlns="http://schemas.openxmlformats.org/spreadsheetml/2006/main" id="19" name="Elements13_7_51" displayName="Elements13_7_51" ref="A6:E25" headerRowCount="1" totalsRowCount="1" totalsRowCellStyle="styleRegular">
  <autoFilter ref="A6:E24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id="2" name="Criteria_Summary13.7.2" displayName="Criteria_Summary13.7.2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20.xml><?xml version="1.0" encoding="utf-8"?>
<table xmlns="http://schemas.openxmlformats.org/spreadsheetml/2006/main" id="20" name="Elements13_7_61" displayName="Elements13_7_61" ref="A6:E58" headerRowCount="1" totalsRowCount="1" totalsRowCellStyle="styleRegular">
  <autoFilter ref="A6:E5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1.xml><?xml version="1.0" encoding="utf-8"?>
<table xmlns="http://schemas.openxmlformats.org/spreadsheetml/2006/main" id="21" name="Elements13_7_71" displayName="Elements13_7_71" ref="A6:E150" headerRowCount="1" totalsRowCount="1" totalsRowCellStyle="styleRegular">
  <autoFilter ref="A6:E149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2.xml><?xml version="1.0" encoding="utf-8"?>
<table xmlns="http://schemas.openxmlformats.org/spreadsheetml/2006/main" id="22" name="Elements13_7_81" displayName="Elements13_7_81" ref="A6:E27" headerRowCount="1" totalsRowCount="1" totalsRowCellStyle="styleRegular">
  <autoFilter ref="A6:E26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3.xml><?xml version="1.0" encoding="utf-8"?>
<table xmlns="http://schemas.openxmlformats.org/spreadsheetml/2006/main" id="23" name="Elements13_7_91" displayName="Elements13_7_91" ref="A6:E109" headerRowCount="1" totalsRowCount="1" totalsRowCellStyle="styleRegular">
  <autoFilter ref="A6:E10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4.xml><?xml version="1.0" encoding="utf-8"?>
<table xmlns="http://schemas.openxmlformats.org/spreadsheetml/2006/main" id="24" name="Elements13_7_101" displayName="Elements13_7_101" ref="A6:E17" headerRowCount="1" totalsRowCount="1" totalsRowCellStyle="styleRegular">
  <autoFilter ref="A6:E16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5.xml><?xml version="1.0" encoding="utf-8"?>
<table xmlns="http://schemas.openxmlformats.org/spreadsheetml/2006/main" id="25" name="Elements13_7_111" displayName="Elements13_7_111" ref="A6:E356" headerRowCount="1" totalsRowCount="1" totalsRowCellStyle="styleRegular">
  <autoFilter ref="A6:E355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6.xml><?xml version="1.0" encoding="utf-8"?>
<table xmlns="http://schemas.openxmlformats.org/spreadsheetml/2006/main" id="26" name="Elements13_7_121" displayName="Elements13_7_121" ref="A6:E47" headerRowCount="1" totalsRowCount="1" totalsRowCellStyle="styleRegular">
  <autoFilter ref="A6:E46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7.xml><?xml version="1.0" encoding="utf-8"?>
<table xmlns="http://schemas.openxmlformats.org/spreadsheetml/2006/main" id="27" name="Elements13_7_122" displayName="Elements13_7_122" ref="A55:E67" headerRowCount="1" totalsRowCount="1" totalsRowCellStyle="styleRegular">
  <autoFilter ref="A55:E66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8.xml><?xml version="1.0" encoding="utf-8"?>
<table xmlns="http://schemas.openxmlformats.org/spreadsheetml/2006/main" id="28" name="Elements13_7_131" displayName="Elements13_7_131" ref="A6:E82" headerRowCount="1" totalsRowCount="1" totalsRowCellStyle="styleRegular">
  <autoFilter ref="A6:E81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9.xml><?xml version="1.0" encoding="utf-8"?>
<table xmlns="http://schemas.openxmlformats.org/spreadsheetml/2006/main" id="29" name="Elements13_7_141" displayName="Elements13_7_141" ref="A6:E59" headerRowCount="1" totalsRowCount="1" totalsRowCellStyle="styleRegular">
  <autoFilter ref="A6:E5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id="3" name="Criteria_Summary13.7.3" displayName="Criteria_Summary13.7.3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id="4" name="Criteria_Summary13.7.4" displayName="Criteria_Summary13.7.4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5.xml><?xml version="1.0" encoding="utf-8"?>
<table xmlns="http://schemas.openxmlformats.org/spreadsheetml/2006/main" id="5" name="Criteria_Summary13.7.5" displayName="Criteria_Summary13.7.5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6.xml><?xml version="1.0" encoding="utf-8"?>
<table xmlns="http://schemas.openxmlformats.org/spreadsheetml/2006/main" id="6" name="Criteria_Summary13.7.6" displayName="Criteria_Summary13.7.6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7.xml><?xml version="1.0" encoding="utf-8"?>
<table xmlns="http://schemas.openxmlformats.org/spreadsheetml/2006/main" id="7" name="Criteria_Summary13.7.7" displayName="Criteria_Summary13.7.7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8.xml><?xml version="1.0" encoding="utf-8"?>
<table xmlns="http://schemas.openxmlformats.org/spreadsheetml/2006/main" id="8" name="Criteria_Summary13.7.8" displayName="Criteria_Summary13.7.8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9.xml><?xml version="1.0" encoding="utf-8"?>
<table xmlns="http://schemas.openxmlformats.org/spreadsheetml/2006/main" id="9" name="Criteria_Summary13.7.9" displayName="Criteria_Summary13.7.9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hyperlink" Target="#&apos;13.7&apos;!A1" TargetMode="External"/><Relationship Id="rId2" Type="http://schemas.openxmlformats.org/officeDocument/2006/relationships/hyperlink" Target="#&apos;13.7.1&apos;!A1" TargetMode="External"/><Relationship Id="rId3" Type="http://schemas.openxmlformats.org/officeDocument/2006/relationships/hyperlink" Target="#&apos;13.7.1E&apos;!A1" TargetMode="External"/><Relationship Id="rId4" Type="http://schemas.openxmlformats.org/officeDocument/2006/relationships/hyperlink" Target="#&apos;13.7.2&apos;!A1" TargetMode="External"/><Relationship Id="rId5" Type="http://schemas.openxmlformats.org/officeDocument/2006/relationships/hyperlink" Target="#&apos;13.7.2E&apos;!A1" TargetMode="External"/><Relationship Id="rId6" Type="http://schemas.openxmlformats.org/officeDocument/2006/relationships/hyperlink" Target="#&apos;13.7.3&apos;!A1" TargetMode="External"/><Relationship Id="rId7" Type="http://schemas.openxmlformats.org/officeDocument/2006/relationships/hyperlink" Target="#&apos;13.7.3E&apos;!A1" TargetMode="External"/><Relationship Id="rId8" Type="http://schemas.openxmlformats.org/officeDocument/2006/relationships/hyperlink" Target="#&apos;13.7.4&apos;!A1" TargetMode="External"/><Relationship Id="rId9" Type="http://schemas.openxmlformats.org/officeDocument/2006/relationships/hyperlink" Target="#&apos;13.7.4E&apos;!A1" TargetMode="External"/><Relationship Id="rId10" Type="http://schemas.openxmlformats.org/officeDocument/2006/relationships/hyperlink" Target="#&apos;13.7.5&apos;!A1" TargetMode="External"/><Relationship Id="rId11" Type="http://schemas.openxmlformats.org/officeDocument/2006/relationships/hyperlink" Target="#&apos;13.7.5E&apos;!A1" TargetMode="External"/><Relationship Id="rId12" Type="http://schemas.openxmlformats.org/officeDocument/2006/relationships/hyperlink" Target="#&apos;13.7.6&apos;!A1" TargetMode="External"/><Relationship Id="rId13" Type="http://schemas.openxmlformats.org/officeDocument/2006/relationships/hyperlink" Target="#&apos;13.7.6E&apos;!A1" TargetMode="External"/><Relationship Id="rId14" Type="http://schemas.openxmlformats.org/officeDocument/2006/relationships/hyperlink" Target="#&apos;13.7.7&apos;!A1" TargetMode="External"/><Relationship Id="rId15" Type="http://schemas.openxmlformats.org/officeDocument/2006/relationships/hyperlink" Target="#&apos;13.7.7E&apos;!A1" TargetMode="External"/><Relationship Id="rId16" Type="http://schemas.openxmlformats.org/officeDocument/2006/relationships/hyperlink" Target="#&apos;13.7.8&apos;!A1" TargetMode="External"/><Relationship Id="rId17" Type="http://schemas.openxmlformats.org/officeDocument/2006/relationships/hyperlink" Target="#&apos;13.7.8E&apos;!A1" TargetMode="External"/><Relationship Id="rId18" Type="http://schemas.openxmlformats.org/officeDocument/2006/relationships/hyperlink" Target="#&apos;13.7.9&apos;!A1" TargetMode="External"/><Relationship Id="rId19" Type="http://schemas.openxmlformats.org/officeDocument/2006/relationships/hyperlink" Target="#&apos;13.7.9E&apos;!A1" TargetMode="External"/><Relationship Id="rId20" Type="http://schemas.openxmlformats.org/officeDocument/2006/relationships/hyperlink" Target="#&apos;13.7.10&apos;!A1" TargetMode="External"/><Relationship Id="rId21" Type="http://schemas.openxmlformats.org/officeDocument/2006/relationships/hyperlink" Target="#&apos;13.7.10E&apos;!A1" TargetMode="External"/><Relationship Id="rId22" Type="http://schemas.openxmlformats.org/officeDocument/2006/relationships/hyperlink" Target="#&apos;13.7.11&apos;!A1" TargetMode="External"/><Relationship Id="rId23" Type="http://schemas.openxmlformats.org/officeDocument/2006/relationships/hyperlink" Target="#&apos;13.7.11E&apos;!A1" TargetMode="External"/><Relationship Id="rId24" Type="http://schemas.openxmlformats.org/officeDocument/2006/relationships/hyperlink" Target="#&apos;13.7.12&apos;!A1" TargetMode="External"/><Relationship Id="rId25" Type="http://schemas.openxmlformats.org/officeDocument/2006/relationships/hyperlink" Target="#&apos;13.7.12E&apos;!A1" TargetMode="External"/><Relationship Id="rId26" Type="http://schemas.openxmlformats.org/officeDocument/2006/relationships/hyperlink" Target="#&apos;13.7.13&apos;!A1" TargetMode="External"/><Relationship Id="rId27" Type="http://schemas.openxmlformats.org/officeDocument/2006/relationships/hyperlink" Target="#&apos;13.7.13E&apos;!A1" TargetMode="External"/><Relationship Id="rId28" Type="http://schemas.openxmlformats.org/officeDocument/2006/relationships/hyperlink" Target="#&apos;13.7.14&apos;!A1" TargetMode="External"/><Relationship Id="rId29" Type="http://schemas.openxmlformats.org/officeDocument/2006/relationships/hyperlink" Target="#&apos;13.7.14E&apos;!A1" TargetMode="External"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table" Target="../tables/table8.xml"/><Relationship Id="rId2" Type="http://schemas.openxmlformats.org/officeDocument/2006/relationships/hyperlink" Target="#&apos;13.7&apos;!A1" TargetMode="External"/><Relationship Id="rId3" Type="http://schemas.openxmlformats.org/officeDocument/2006/relationships/hyperlink" Target="#&apos;13.7.8E&apos;!A1" TargetMode="External"/><Relationship Id="rId4" Type="http://schemas.openxmlformats.org/officeDocument/2006/relationships/hyperlink" Target="#&apos;13.7.8E&apos;!A1" TargetMode="External"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table" Target="../tables/table9.xml"/><Relationship Id="rId2" Type="http://schemas.openxmlformats.org/officeDocument/2006/relationships/hyperlink" Target="#&apos;13.7&apos;!A1" TargetMode="External"/><Relationship Id="rId3" Type="http://schemas.openxmlformats.org/officeDocument/2006/relationships/hyperlink" Target="#&apos;13.7.9E&apos;!A1" TargetMode="External"/><Relationship Id="rId4" Type="http://schemas.openxmlformats.org/officeDocument/2006/relationships/hyperlink" Target="#&apos;13.7.9E&apos;!A1" TargetMode="External"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table" Target="../tables/table10.xml"/><Relationship Id="rId2" Type="http://schemas.openxmlformats.org/officeDocument/2006/relationships/hyperlink" Target="#&apos;13.7&apos;!A1" TargetMode="External"/><Relationship Id="rId3" Type="http://schemas.openxmlformats.org/officeDocument/2006/relationships/hyperlink" Target="#&apos;13.7.10E&apos;!A1" TargetMode="External"/><Relationship Id="rId4" Type="http://schemas.openxmlformats.org/officeDocument/2006/relationships/hyperlink" Target="#&apos;13.7.10E&apos;!A1" TargetMode="External"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table" Target="../tables/table11.xml"/><Relationship Id="rId2" Type="http://schemas.openxmlformats.org/officeDocument/2006/relationships/hyperlink" Target="#&apos;13.7&apos;!A1" TargetMode="External"/><Relationship Id="rId3" Type="http://schemas.openxmlformats.org/officeDocument/2006/relationships/hyperlink" Target="#&apos;13.7.11E&apos;!A1" TargetMode="External"/><Relationship Id="rId4" Type="http://schemas.openxmlformats.org/officeDocument/2006/relationships/hyperlink" Target="#&apos;13.7.11E&apos;!A1" TargetMode="External"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table" Target="../tables/table12.xml"/><Relationship Id="rId2" Type="http://schemas.openxmlformats.org/officeDocument/2006/relationships/hyperlink" Target="#&apos;13.7&apos;!A1" TargetMode="External"/><Relationship Id="rId3" Type="http://schemas.openxmlformats.org/officeDocument/2006/relationships/hyperlink" Target="#&apos;13.7.12E&apos;!A1" TargetMode="External"/><Relationship Id="rId4" Type="http://schemas.openxmlformats.org/officeDocument/2006/relationships/hyperlink" Target="#&apos;13.7.12E&apos;!A1" TargetMode="External"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table" Target="../tables/table13.xml"/><Relationship Id="rId2" Type="http://schemas.openxmlformats.org/officeDocument/2006/relationships/hyperlink" Target="#&apos;13.7&apos;!A1" TargetMode="External"/><Relationship Id="rId3" Type="http://schemas.openxmlformats.org/officeDocument/2006/relationships/hyperlink" Target="#&apos;13.7.13E&apos;!A1" TargetMode="External"/><Relationship Id="rId4" Type="http://schemas.openxmlformats.org/officeDocument/2006/relationships/hyperlink" Target="#&apos;13.7.13E&apos;!A1" TargetMode="External"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table" Target="../tables/table14.xml"/><Relationship Id="rId2" Type="http://schemas.openxmlformats.org/officeDocument/2006/relationships/hyperlink" Target="#&apos;13.7&apos;!A1" TargetMode="External"/><Relationship Id="rId3" Type="http://schemas.openxmlformats.org/officeDocument/2006/relationships/hyperlink" Target="#&apos;13.7.14E&apos;!A1" TargetMode="External"/><Relationship Id="rId4" Type="http://schemas.openxmlformats.org/officeDocument/2006/relationships/hyperlink" Target="#&apos;13.7.14E&apos;!A1" TargetMode="External"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table" Target="../tables/table15.xml"/><Relationship Id="rId2" Type="http://schemas.openxmlformats.org/officeDocument/2006/relationships/hyperlink" Target="#&apos;13.7.1&apos;!A1" TargetMode="External"/><Relationship Id="rId3" Type="http://schemas.openxmlformats.org/officeDocument/2006/relationships/hyperlink" Target="#&apos;13.7.1&apos;!A1" TargetMode="External"/><Relationship Id="rId4" Type="http://schemas.openxmlformats.org/officeDocument/2006/relationships/hyperlink" Target="#&apos;13.7.1&apos;!A1" TargetMode="External"/><Relationship Id="rId5" Type="http://schemas.openxmlformats.org/officeDocument/2006/relationships/hyperlink" Target="#&apos;13.7.1&apos;!A1" TargetMode="External"/><Relationship Id="rId6" Type="http://schemas.openxmlformats.org/officeDocument/2006/relationships/hyperlink" Target="#&apos;13.7.1&apos;!A1" TargetMode="External"/><Relationship Id="rId7" Type="http://schemas.openxmlformats.org/officeDocument/2006/relationships/hyperlink" Target="#&apos;13.7.1&apos;!A1" TargetMode="External"/><Relationship Id="rId8" Type="http://schemas.openxmlformats.org/officeDocument/2006/relationships/hyperlink" Target="#&apos;13.7.1&apos;!A1" TargetMode="External"/><Relationship Id="rId9" Type="http://schemas.openxmlformats.org/officeDocument/2006/relationships/hyperlink" Target="#&apos;13.7.1&apos;!A1" TargetMode="External"/><Relationship Id="rId10" Type="http://schemas.openxmlformats.org/officeDocument/2006/relationships/hyperlink" Target="#&apos;13.7.1&apos;!A1" TargetMode="External"/><Relationship Id="rId11" Type="http://schemas.openxmlformats.org/officeDocument/2006/relationships/hyperlink" Target="#&apos;13.7.1&apos;!A1" TargetMode="External"/><Relationship Id="rId12" Type="http://schemas.openxmlformats.org/officeDocument/2006/relationships/hyperlink" Target="#&apos;13.7.1&apos;!A1" TargetMode="External"/><Relationship Id="rId13" Type="http://schemas.openxmlformats.org/officeDocument/2006/relationships/hyperlink" Target="#&apos;13.7.1&apos;!A1" TargetMode="External"/><Relationship Id="rId14" Type="http://schemas.openxmlformats.org/officeDocument/2006/relationships/hyperlink" Target="#&apos;13.7.1&apos;!A1" TargetMode="External"/><Relationship Id="rId15" Type="http://schemas.openxmlformats.org/officeDocument/2006/relationships/hyperlink" Target="#&apos;13.7.1&apos;!A1" TargetMode="External"/><Relationship Id="rId16" Type="http://schemas.openxmlformats.org/officeDocument/2006/relationships/hyperlink" Target="#&apos;13.7.1&apos;!A1" TargetMode="External"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table" Target="../tables/table16.xml"/><Relationship Id="rId2" Type="http://schemas.openxmlformats.org/officeDocument/2006/relationships/hyperlink" Target="#&apos;13.7.2&apos;!A1" TargetMode="External"/><Relationship Id="rId3" Type="http://schemas.openxmlformats.org/officeDocument/2006/relationships/hyperlink" Target="#&apos;13.7.2&apos;!A1" TargetMode="External"/><Relationship Id="rId4" Type="http://schemas.openxmlformats.org/officeDocument/2006/relationships/hyperlink" Target="#&apos;13.7.2&apos;!A1" TargetMode="External"/><Relationship Id="rId5" Type="http://schemas.openxmlformats.org/officeDocument/2006/relationships/hyperlink" Target="#&apos;13.7.2&apos;!A1" TargetMode="External"/><Relationship Id="rId6" Type="http://schemas.openxmlformats.org/officeDocument/2006/relationships/hyperlink" Target="#&apos;13.7.2&apos;!A1" TargetMode="External"/><Relationship Id="rId7" Type="http://schemas.openxmlformats.org/officeDocument/2006/relationships/hyperlink" Target="#&apos;13.7.2&apos;!A1" TargetMode="External"/><Relationship Id="rId8" Type="http://schemas.openxmlformats.org/officeDocument/2006/relationships/hyperlink" Target="#&apos;13.7.2&apos;!A1" TargetMode="External"/><Relationship Id="rId9" Type="http://schemas.openxmlformats.org/officeDocument/2006/relationships/hyperlink" Target="#&apos;13.7.2&apos;!A1" TargetMode="External"/><Relationship Id="rId10" Type="http://schemas.openxmlformats.org/officeDocument/2006/relationships/hyperlink" Target="#&apos;13.7.2&apos;!A1" TargetMode="External"/><Relationship Id="rId11" Type="http://schemas.openxmlformats.org/officeDocument/2006/relationships/hyperlink" Target="#&apos;13.7.2&apos;!A1" TargetMode="External"/><Relationship Id="rId12" Type="http://schemas.openxmlformats.org/officeDocument/2006/relationships/hyperlink" Target="#&apos;13.7.2&apos;!A1" TargetMode="External"/><Relationship Id="rId13" Type="http://schemas.openxmlformats.org/officeDocument/2006/relationships/hyperlink" Target="#&apos;13.7.2&apos;!A1" TargetMode="External"/><Relationship Id="rId14" Type="http://schemas.openxmlformats.org/officeDocument/2006/relationships/hyperlink" Target="#&apos;13.7.2&apos;!A1" TargetMode="External"/><Relationship Id="rId15" Type="http://schemas.openxmlformats.org/officeDocument/2006/relationships/hyperlink" Target="#&apos;13.7.2&apos;!A1" TargetMode="External"/><Relationship Id="rId16" Type="http://schemas.openxmlformats.org/officeDocument/2006/relationships/hyperlink" Target="#&apos;13.7.2&apos;!A1" TargetMode="External"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table" Target="../tables/table17.xml"/><Relationship Id="rId2" Type="http://schemas.openxmlformats.org/officeDocument/2006/relationships/hyperlink" Target="#&apos;13.7.3&apos;!A1" TargetMode="External"/><Relationship Id="rId3" Type="http://schemas.openxmlformats.org/officeDocument/2006/relationships/hyperlink" Target="#&apos;13.7.3&apos;!A1" TargetMode="External"/><Relationship Id="rId4" Type="http://schemas.openxmlformats.org/officeDocument/2006/relationships/hyperlink" Target="#&apos;13.7.3&apos;!A1" TargetMode="External"/><Relationship Id="rId5" Type="http://schemas.openxmlformats.org/officeDocument/2006/relationships/hyperlink" Target="#&apos;13.7.3&apos;!A1" TargetMode="External"/><Relationship Id="rId6" Type="http://schemas.openxmlformats.org/officeDocument/2006/relationships/hyperlink" Target="#&apos;13.7.3&apos;!A1" TargetMode="External"/><Relationship Id="rId7" Type="http://schemas.openxmlformats.org/officeDocument/2006/relationships/hyperlink" Target="#&apos;13.7.3&apos;!A1" TargetMode="External"/><Relationship Id="rId8" Type="http://schemas.openxmlformats.org/officeDocument/2006/relationships/hyperlink" Target="#&apos;13.7.3&apos;!A1" TargetMode="External"/><Relationship Id="rId9" Type="http://schemas.openxmlformats.org/officeDocument/2006/relationships/hyperlink" Target="#&apos;13.7.3&apos;!A1" TargetMode="External"/><Relationship Id="rId10" Type="http://schemas.openxmlformats.org/officeDocument/2006/relationships/hyperlink" Target="#&apos;13.7.3&apos;!A1" TargetMode="External"/><Relationship Id="rId11" Type="http://schemas.openxmlformats.org/officeDocument/2006/relationships/hyperlink" Target="#&apos;13.7.3&apos;!A1" TargetMode="External"/><Relationship Id="rId12" Type="http://schemas.openxmlformats.org/officeDocument/2006/relationships/hyperlink" Target="#&apos;13.7.3&apos;!A1" TargetMode="External"/><Relationship Id="rId13" Type="http://schemas.openxmlformats.org/officeDocument/2006/relationships/hyperlink" Target="#&apos;13.7.3&apos;!A1" TargetMode="External"/><Relationship Id="rId14" Type="http://schemas.openxmlformats.org/officeDocument/2006/relationships/hyperlink" Target="#&apos;13.7.3&apos;!A1" TargetMode="External"/><Relationship Id="rId15" Type="http://schemas.openxmlformats.org/officeDocument/2006/relationships/hyperlink" Target="#&apos;13.7.3&apos;!A1" TargetMode="External"/><Relationship Id="rId16" Type="http://schemas.openxmlformats.org/officeDocument/2006/relationships/hyperlink" Target="#&apos;13.7.3&apos;!A1" TargetMode="External"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hyperlink" Target="#&apos;Or&#231;amento&apos;!A1" TargetMode="External"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table" Target="../tables/table18.xml"/><Relationship Id="rId2" Type="http://schemas.openxmlformats.org/officeDocument/2006/relationships/hyperlink" Target="#&apos;13.7.4&apos;!A1" TargetMode="External"/><Relationship Id="rId3" Type="http://schemas.openxmlformats.org/officeDocument/2006/relationships/hyperlink" Target="#&apos;13.7.4&apos;!A1" TargetMode="External"/><Relationship Id="rId4" Type="http://schemas.openxmlformats.org/officeDocument/2006/relationships/hyperlink" Target="#&apos;13.7.4&apos;!A1" TargetMode="External"/><Relationship Id="rId5" Type="http://schemas.openxmlformats.org/officeDocument/2006/relationships/hyperlink" Target="#&apos;13.7.4&apos;!A1" TargetMode="External"/><Relationship Id="rId6" Type="http://schemas.openxmlformats.org/officeDocument/2006/relationships/hyperlink" Target="#&apos;13.7.4&apos;!A1" TargetMode="External"/><Relationship Id="rId7" Type="http://schemas.openxmlformats.org/officeDocument/2006/relationships/hyperlink" Target="#&apos;13.7.4&apos;!A1" TargetMode="External"/><Relationship Id="rId8" Type="http://schemas.openxmlformats.org/officeDocument/2006/relationships/hyperlink" Target="#&apos;13.7.4&apos;!A1" TargetMode="External"/><Relationship Id="rId9" Type="http://schemas.openxmlformats.org/officeDocument/2006/relationships/hyperlink" Target="#&apos;13.7.4&apos;!A1" TargetMode="External"/><Relationship Id="rId10" Type="http://schemas.openxmlformats.org/officeDocument/2006/relationships/hyperlink" Target="#&apos;13.7.4&apos;!A1" TargetMode="External"/><Relationship Id="rId11" Type="http://schemas.openxmlformats.org/officeDocument/2006/relationships/hyperlink" Target="#&apos;13.7.4&apos;!A1" TargetMode="External"/><Relationship Id="rId12" Type="http://schemas.openxmlformats.org/officeDocument/2006/relationships/hyperlink" Target="#&apos;13.7.4&apos;!A1" TargetMode="External"/><Relationship Id="rId13" Type="http://schemas.openxmlformats.org/officeDocument/2006/relationships/hyperlink" Target="#&apos;13.7.4&apos;!A1" TargetMode="External"/><Relationship Id="rId14" Type="http://schemas.openxmlformats.org/officeDocument/2006/relationships/hyperlink" Target="#&apos;13.7.4&apos;!A1" TargetMode="External"/><Relationship Id="rId15" Type="http://schemas.openxmlformats.org/officeDocument/2006/relationships/hyperlink" Target="#&apos;13.7.4&apos;!A1" TargetMode="External"/><Relationship Id="rId16" Type="http://schemas.openxmlformats.org/officeDocument/2006/relationships/hyperlink" Target="#&apos;13.7.4&apos;!A1" TargetMode="External"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table" Target="../tables/table19.xml"/><Relationship Id="rId2" Type="http://schemas.openxmlformats.org/officeDocument/2006/relationships/hyperlink" Target="#&apos;13.7.5&apos;!A1" TargetMode="External"/><Relationship Id="rId3" Type="http://schemas.openxmlformats.org/officeDocument/2006/relationships/hyperlink" Target="#&apos;13.7.5&apos;!A1" TargetMode="External"/><Relationship Id="rId4" Type="http://schemas.openxmlformats.org/officeDocument/2006/relationships/hyperlink" Target="#&apos;13.7.5&apos;!A1" TargetMode="External"/><Relationship Id="rId5" Type="http://schemas.openxmlformats.org/officeDocument/2006/relationships/hyperlink" Target="#&apos;13.7.5&apos;!A1" TargetMode="External"/><Relationship Id="rId6" Type="http://schemas.openxmlformats.org/officeDocument/2006/relationships/hyperlink" Target="#&apos;13.7.5&apos;!A1" TargetMode="External"/><Relationship Id="rId7" Type="http://schemas.openxmlformats.org/officeDocument/2006/relationships/hyperlink" Target="#&apos;13.7.5&apos;!A1" TargetMode="External"/><Relationship Id="rId8" Type="http://schemas.openxmlformats.org/officeDocument/2006/relationships/hyperlink" Target="#&apos;13.7.5&apos;!A1" TargetMode="External"/><Relationship Id="rId9" Type="http://schemas.openxmlformats.org/officeDocument/2006/relationships/hyperlink" Target="#&apos;13.7.5&apos;!A1" TargetMode="External"/><Relationship Id="rId10" Type="http://schemas.openxmlformats.org/officeDocument/2006/relationships/hyperlink" Target="#&apos;13.7.5&apos;!A1" TargetMode="External"/><Relationship Id="rId11" Type="http://schemas.openxmlformats.org/officeDocument/2006/relationships/hyperlink" Target="#&apos;13.7.5&apos;!A1" TargetMode="External"/><Relationship Id="rId12" Type="http://schemas.openxmlformats.org/officeDocument/2006/relationships/hyperlink" Target="#&apos;13.7.5&apos;!A1" TargetMode="External"/><Relationship Id="rId13" Type="http://schemas.openxmlformats.org/officeDocument/2006/relationships/hyperlink" Target="#&apos;13.7.5&apos;!A1" TargetMode="External"/><Relationship Id="rId14" Type="http://schemas.openxmlformats.org/officeDocument/2006/relationships/hyperlink" Target="#&apos;13.7.5&apos;!A1" TargetMode="External"/><Relationship Id="rId15" Type="http://schemas.openxmlformats.org/officeDocument/2006/relationships/hyperlink" Target="#&apos;13.7.5&apos;!A1" TargetMode="External"/><Relationship Id="rId16" Type="http://schemas.openxmlformats.org/officeDocument/2006/relationships/hyperlink" Target="#&apos;13.7.5&apos;!A1" TargetMode="External"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table" Target="../tables/table20.xml"/><Relationship Id="rId2" Type="http://schemas.openxmlformats.org/officeDocument/2006/relationships/hyperlink" Target="#&apos;13.7.6&apos;!A1" TargetMode="External"/><Relationship Id="rId3" Type="http://schemas.openxmlformats.org/officeDocument/2006/relationships/hyperlink" Target="#&apos;13.7.6&apos;!A1" TargetMode="External"/><Relationship Id="rId4" Type="http://schemas.openxmlformats.org/officeDocument/2006/relationships/hyperlink" Target="#&apos;13.7.6&apos;!A1" TargetMode="External"/><Relationship Id="rId5" Type="http://schemas.openxmlformats.org/officeDocument/2006/relationships/hyperlink" Target="#&apos;13.7.6&apos;!A1" TargetMode="External"/><Relationship Id="rId6" Type="http://schemas.openxmlformats.org/officeDocument/2006/relationships/hyperlink" Target="#&apos;13.7.6&apos;!A1" TargetMode="External"/><Relationship Id="rId7" Type="http://schemas.openxmlformats.org/officeDocument/2006/relationships/hyperlink" Target="#&apos;13.7.6&apos;!A1" TargetMode="External"/><Relationship Id="rId8" Type="http://schemas.openxmlformats.org/officeDocument/2006/relationships/hyperlink" Target="#&apos;13.7.6&apos;!A1" TargetMode="External"/><Relationship Id="rId9" Type="http://schemas.openxmlformats.org/officeDocument/2006/relationships/hyperlink" Target="#&apos;13.7.6&apos;!A1" TargetMode="External"/><Relationship Id="rId10" Type="http://schemas.openxmlformats.org/officeDocument/2006/relationships/hyperlink" Target="#&apos;13.7.6&apos;!A1" TargetMode="External"/><Relationship Id="rId11" Type="http://schemas.openxmlformats.org/officeDocument/2006/relationships/hyperlink" Target="#&apos;13.7.6&apos;!A1" TargetMode="External"/><Relationship Id="rId12" Type="http://schemas.openxmlformats.org/officeDocument/2006/relationships/hyperlink" Target="#&apos;13.7.6&apos;!A1" TargetMode="External"/><Relationship Id="rId13" Type="http://schemas.openxmlformats.org/officeDocument/2006/relationships/hyperlink" Target="#&apos;13.7.6&apos;!A1" TargetMode="External"/><Relationship Id="rId14" Type="http://schemas.openxmlformats.org/officeDocument/2006/relationships/hyperlink" Target="#&apos;13.7.6&apos;!A1" TargetMode="External"/><Relationship Id="rId15" Type="http://schemas.openxmlformats.org/officeDocument/2006/relationships/hyperlink" Target="#&apos;13.7.6&apos;!A1" TargetMode="External"/><Relationship Id="rId16" Type="http://schemas.openxmlformats.org/officeDocument/2006/relationships/hyperlink" Target="#&apos;13.7.6&apos;!A1" TargetMode="External"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table" Target="../tables/table21.xml"/><Relationship Id="rId2" Type="http://schemas.openxmlformats.org/officeDocument/2006/relationships/hyperlink" Target="#&apos;13.7.7&apos;!A1" TargetMode="External"/><Relationship Id="rId3" Type="http://schemas.openxmlformats.org/officeDocument/2006/relationships/hyperlink" Target="#&apos;13.7.7&apos;!A1" TargetMode="External"/><Relationship Id="rId4" Type="http://schemas.openxmlformats.org/officeDocument/2006/relationships/hyperlink" Target="#&apos;13.7.7&apos;!A1" TargetMode="External"/><Relationship Id="rId5" Type="http://schemas.openxmlformats.org/officeDocument/2006/relationships/hyperlink" Target="#&apos;13.7.7&apos;!A1" TargetMode="External"/><Relationship Id="rId6" Type="http://schemas.openxmlformats.org/officeDocument/2006/relationships/hyperlink" Target="#&apos;13.7.7&apos;!A1" TargetMode="External"/><Relationship Id="rId7" Type="http://schemas.openxmlformats.org/officeDocument/2006/relationships/hyperlink" Target="#&apos;13.7.7&apos;!A1" TargetMode="External"/><Relationship Id="rId8" Type="http://schemas.openxmlformats.org/officeDocument/2006/relationships/hyperlink" Target="#&apos;13.7.7&apos;!A1" TargetMode="External"/><Relationship Id="rId9" Type="http://schemas.openxmlformats.org/officeDocument/2006/relationships/hyperlink" Target="#&apos;13.7.7&apos;!A1" TargetMode="External"/><Relationship Id="rId10" Type="http://schemas.openxmlformats.org/officeDocument/2006/relationships/hyperlink" Target="#&apos;13.7.7&apos;!A1" TargetMode="External"/><Relationship Id="rId11" Type="http://schemas.openxmlformats.org/officeDocument/2006/relationships/hyperlink" Target="#&apos;13.7.7&apos;!A1" TargetMode="External"/><Relationship Id="rId12" Type="http://schemas.openxmlformats.org/officeDocument/2006/relationships/hyperlink" Target="#&apos;13.7.7&apos;!A1" TargetMode="External"/><Relationship Id="rId13" Type="http://schemas.openxmlformats.org/officeDocument/2006/relationships/hyperlink" Target="#&apos;13.7.7&apos;!A1" TargetMode="External"/><Relationship Id="rId14" Type="http://schemas.openxmlformats.org/officeDocument/2006/relationships/hyperlink" Target="#&apos;13.7.7&apos;!A1" TargetMode="External"/><Relationship Id="rId15" Type="http://schemas.openxmlformats.org/officeDocument/2006/relationships/hyperlink" Target="#&apos;13.7.7&apos;!A1" TargetMode="External"/><Relationship Id="rId16" Type="http://schemas.openxmlformats.org/officeDocument/2006/relationships/hyperlink" Target="#&apos;13.7.7&apos;!A1" TargetMode="External"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table" Target="../tables/table22.xml"/><Relationship Id="rId2" Type="http://schemas.openxmlformats.org/officeDocument/2006/relationships/hyperlink" Target="#&apos;13.7.8&apos;!A1" TargetMode="External"/><Relationship Id="rId3" Type="http://schemas.openxmlformats.org/officeDocument/2006/relationships/hyperlink" Target="#&apos;13.7.8&apos;!A1" TargetMode="External"/><Relationship Id="rId4" Type="http://schemas.openxmlformats.org/officeDocument/2006/relationships/hyperlink" Target="#&apos;13.7.8&apos;!A1" TargetMode="External"/><Relationship Id="rId5" Type="http://schemas.openxmlformats.org/officeDocument/2006/relationships/hyperlink" Target="#&apos;13.7.8&apos;!A1" TargetMode="External"/><Relationship Id="rId6" Type="http://schemas.openxmlformats.org/officeDocument/2006/relationships/hyperlink" Target="#&apos;13.7.8&apos;!A1" TargetMode="External"/><Relationship Id="rId7" Type="http://schemas.openxmlformats.org/officeDocument/2006/relationships/hyperlink" Target="#&apos;13.7.8&apos;!A1" TargetMode="External"/><Relationship Id="rId8" Type="http://schemas.openxmlformats.org/officeDocument/2006/relationships/hyperlink" Target="#&apos;13.7.8&apos;!A1" TargetMode="External"/><Relationship Id="rId9" Type="http://schemas.openxmlformats.org/officeDocument/2006/relationships/hyperlink" Target="#&apos;13.7.8&apos;!A1" TargetMode="External"/><Relationship Id="rId10" Type="http://schemas.openxmlformats.org/officeDocument/2006/relationships/hyperlink" Target="#&apos;13.7.8&apos;!A1" TargetMode="External"/><Relationship Id="rId11" Type="http://schemas.openxmlformats.org/officeDocument/2006/relationships/hyperlink" Target="#&apos;13.7.8&apos;!A1" TargetMode="External"/><Relationship Id="rId12" Type="http://schemas.openxmlformats.org/officeDocument/2006/relationships/hyperlink" Target="#&apos;13.7.8&apos;!A1" TargetMode="External"/><Relationship Id="rId13" Type="http://schemas.openxmlformats.org/officeDocument/2006/relationships/hyperlink" Target="#&apos;13.7.8&apos;!A1" TargetMode="External"/><Relationship Id="rId14" Type="http://schemas.openxmlformats.org/officeDocument/2006/relationships/hyperlink" Target="#&apos;13.7.8&apos;!A1" TargetMode="External"/><Relationship Id="rId15" Type="http://schemas.openxmlformats.org/officeDocument/2006/relationships/hyperlink" Target="#&apos;13.7.8&apos;!A1" TargetMode="External"/><Relationship Id="rId16" Type="http://schemas.openxmlformats.org/officeDocument/2006/relationships/hyperlink" Target="#&apos;13.7.8&apos;!A1" TargetMode="External"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table" Target="../tables/table23.xml"/><Relationship Id="rId2" Type="http://schemas.openxmlformats.org/officeDocument/2006/relationships/hyperlink" Target="#&apos;13.7.9&apos;!A1" TargetMode="External"/><Relationship Id="rId3" Type="http://schemas.openxmlformats.org/officeDocument/2006/relationships/hyperlink" Target="#&apos;13.7.9&apos;!A1" TargetMode="External"/><Relationship Id="rId4" Type="http://schemas.openxmlformats.org/officeDocument/2006/relationships/hyperlink" Target="#&apos;13.7.9&apos;!A1" TargetMode="External"/><Relationship Id="rId5" Type="http://schemas.openxmlformats.org/officeDocument/2006/relationships/hyperlink" Target="#&apos;13.7.9&apos;!A1" TargetMode="External"/><Relationship Id="rId6" Type="http://schemas.openxmlformats.org/officeDocument/2006/relationships/hyperlink" Target="#&apos;13.7.9&apos;!A1" TargetMode="External"/><Relationship Id="rId7" Type="http://schemas.openxmlformats.org/officeDocument/2006/relationships/hyperlink" Target="#&apos;13.7.9&apos;!A1" TargetMode="External"/><Relationship Id="rId8" Type="http://schemas.openxmlformats.org/officeDocument/2006/relationships/hyperlink" Target="#&apos;13.7.9&apos;!A1" TargetMode="External"/><Relationship Id="rId9" Type="http://schemas.openxmlformats.org/officeDocument/2006/relationships/hyperlink" Target="#&apos;13.7.9&apos;!A1" TargetMode="External"/><Relationship Id="rId10" Type="http://schemas.openxmlformats.org/officeDocument/2006/relationships/hyperlink" Target="#&apos;13.7.9&apos;!A1" TargetMode="External"/><Relationship Id="rId11" Type="http://schemas.openxmlformats.org/officeDocument/2006/relationships/hyperlink" Target="#&apos;13.7.9&apos;!A1" TargetMode="External"/><Relationship Id="rId12" Type="http://schemas.openxmlformats.org/officeDocument/2006/relationships/hyperlink" Target="#&apos;13.7.9&apos;!A1" TargetMode="External"/><Relationship Id="rId13" Type="http://schemas.openxmlformats.org/officeDocument/2006/relationships/hyperlink" Target="#&apos;13.7.9&apos;!A1" TargetMode="External"/><Relationship Id="rId14" Type="http://schemas.openxmlformats.org/officeDocument/2006/relationships/hyperlink" Target="#&apos;13.7.9&apos;!A1" TargetMode="External"/><Relationship Id="rId15" Type="http://schemas.openxmlformats.org/officeDocument/2006/relationships/hyperlink" Target="#&apos;13.7.9&apos;!A1" TargetMode="External"/><Relationship Id="rId16" Type="http://schemas.openxmlformats.org/officeDocument/2006/relationships/hyperlink" Target="#&apos;13.7.9&apos;!A1" TargetMode="External"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table" Target="../tables/table24.xml"/><Relationship Id="rId2" Type="http://schemas.openxmlformats.org/officeDocument/2006/relationships/hyperlink" Target="#&apos;13.7.10&apos;!A1" TargetMode="External"/><Relationship Id="rId3" Type="http://schemas.openxmlformats.org/officeDocument/2006/relationships/hyperlink" Target="#&apos;13.7.10&apos;!A1" TargetMode="External"/><Relationship Id="rId4" Type="http://schemas.openxmlformats.org/officeDocument/2006/relationships/hyperlink" Target="#&apos;13.7.10&apos;!A1" TargetMode="External"/><Relationship Id="rId5" Type="http://schemas.openxmlformats.org/officeDocument/2006/relationships/hyperlink" Target="#&apos;13.7.10&apos;!A1" TargetMode="External"/><Relationship Id="rId6" Type="http://schemas.openxmlformats.org/officeDocument/2006/relationships/hyperlink" Target="#&apos;13.7.10&apos;!A1" TargetMode="External"/><Relationship Id="rId7" Type="http://schemas.openxmlformats.org/officeDocument/2006/relationships/hyperlink" Target="#&apos;13.7.10&apos;!A1" TargetMode="External"/><Relationship Id="rId8" Type="http://schemas.openxmlformats.org/officeDocument/2006/relationships/hyperlink" Target="#&apos;13.7.10&apos;!A1" TargetMode="External"/><Relationship Id="rId9" Type="http://schemas.openxmlformats.org/officeDocument/2006/relationships/hyperlink" Target="#&apos;13.7.10&apos;!A1" TargetMode="External"/><Relationship Id="rId10" Type="http://schemas.openxmlformats.org/officeDocument/2006/relationships/hyperlink" Target="#&apos;13.7.10&apos;!A1" TargetMode="External"/><Relationship Id="rId11" Type="http://schemas.openxmlformats.org/officeDocument/2006/relationships/hyperlink" Target="#&apos;13.7.10&apos;!A1" TargetMode="External"/><Relationship Id="rId12" Type="http://schemas.openxmlformats.org/officeDocument/2006/relationships/hyperlink" Target="#&apos;13.7.10&apos;!A1" TargetMode="External"/><Relationship Id="rId13" Type="http://schemas.openxmlformats.org/officeDocument/2006/relationships/hyperlink" Target="#&apos;13.7.10&apos;!A1" TargetMode="External"/><Relationship Id="rId14" Type="http://schemas.openxmlformats.org/officeDocument/2006/relationships/hyperlink" Target="#&apos;13.7.10&apos;!A1" TargetMode="External"/><Relationship Id="rId15" Type="http://schemas.openxmlformats.org/officeDocument/2006/relationships/hyperlink" Target="#&apos;13.7.10&apos;!A1" TargetMode="External"/><Relationship Id="rId16" Type="http://schemas.openxmlformats.org/officeDocument/2006/relationships/hyperlink" Target="#&apos;13.7.10&apos;!A1" TargetMode="External"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table" Target="../tables/table25.xml"/><Relationship Id="rId2" Type="http://schemas.openxmlformats.org/officeDocument/2006/relationships/hyperlink" Target="#&apos;13.7.11&apos;!A1" TargetMode="External"/><Relationship Id="rId3" Type="http://schemas.openxmlformats.org/officeDocument/2006/relationships/hyperlink" Target="#&apos;13.7.11&apos;!A1" TargetMode="External"/><Relationship Id="rId4" Type="http://schemas.openxmlformats.org/officeDocument/2006/relationships/hyperlink" Target="#&apos;13.7.11&apos;!A1" TargetMode="External"/><Relationship Id="rId5" Type="http://schemas.openxmlformats.org/officeDocument/2006/relationships/hyperlink" Target="#&apos;13.7.11&apos;!A1" TargetMode="External"/><Relationship Id="rId6" Type="http://schemas.openxmlformats.org/officeDocument/2006/relationships/hyperlink" Target="#&apos;13.7.11&apos;!A1" TargetMode="External"/><Relationship Id="rId7" Type="http://schemas.openxmlformats.org/officeDocument/2006/relationships/hyperlink" Target="#&apos;13.7.11&apos;!A1" TargetMode="External"/><Relationship Id="rId8" Type="http://schemas.openxmlformats.org/officeDocument/2006/relationships/hyperlink" Target="#&apos;13.7.11&apos;!A1" TargetMode="External"/><Relationship Id="rId9" Type="http://schemas.openxmlformats.org/officeDocument/2006/relationships/hyperlink" Target="#&apos;13.7.11&apos;!A1" TargetMode="External"/><Relationship Id="rId10" Type="http://schemas.openxmlformats.org/officeDocument/2006/relationships/hyperlink" Target="#&apos;13.7.11&apos;!A1" TargetMode="External"/><Relationship Id="rId11" Type="http://schemas.openxmlformats.org/officeDocument/2006/relationships/hyperlink" Target="#&apos;13.7.11&apos;!A1" TargetMode="External"/><Relationship Id="rId12" Type="http://schemas.openxmlformats.org/officeDocument/2006/relationships/hyperlink" Target="#&apos;13.7.11&apos;!A1" TargetMode="External"/><Relationship Id="rId13" Type="http://schemas.openxmlformats.org/officeDocument/2006/relationships/hyperlink" Target="#&apos;13.7.11&apos;!A1" TargetMode="External"/><Relationship Id="rId14" Type="http://schemas.openxmlformats.org/officeDocument/2006/relationships/hyperlink" Target="#&apos;13.7.11&apos;!A1" TargetMode="External"/><Relationship Id="rId15" Type="http://schemas.openxmlformats.org/officeDocument/2006/relationships/hyperlink" Target="#&apos;13.7.11&apos;!A1" TargetMode="External"/><Relationship Id="rId16" Type="http://schemas.openxmlformats.org/officeDocument/2006/relationships/hyperlink" Target="#&apos;13.7.11&apos;!A1" TargetMode="External"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table" Target="../tables/table26.xml"/><Relationship Id="rId2" Type="http://schemas.openxmlformats.org/officeDocument/2006/relationships/table" Target="../tables/table27.xml"/><Relationship Id="rId3" Type="http://schemas.openxmlformats.org/officeDocument/2006/relationships/hyperlink" Target="#&apos;13.7.12&apos;!A1" TargetMode="External"/><Relationship Id="rId4" Type="http://schemas.openxmlformats.org/officeDocument/2006/relationships/hyperlink" Target="#&apos;13.7.12&apos;!A1" TargetMode="External"/><Relationship Id="rId5" Type="http://schemas.openxmlformats.org/officeDocument/2006/relationships/hyperlink" Target="#&apos;13.7.12&apos;!A1" TargetMode="External"/><Relationship Id="rId6" Type="http://schemas.openxmlformats.org/officeDocument/2006/relationships/hyperlink" Target="#&apos;13.7.12&apos;!A1" TargetMode="External"/><Relationship Id="rId7" Type="http://schemas.openxmlformats.org/officeDocument/2006/relationships/hyperlink" Target="#&apos;13.7.12&apos;!A1" TargetMode="External"/><Relationship Id="rId8" Type="http://schemas.openxmlformats.org/officeDocument/2006/relationships/hyperlink" Target="#&apos;13.7.12&apos;!A1" TargetMode="External"/><Relationship Id="rId9" Type="http://schemas.openxmlformats.org/officeDocument/2006/relationships/hyperlink" Target="#&apos;13.7.12&apos;!A1" TargetMode="External"/><Relationship Id="rId10" Type="http://schemas.openxmlformats.org/officeDocument/2006/relationships/hyperlink" Target="#&apos;13.7.12&apos;!A1" TargetMode="External"/><Relationship Id="rId11" Type="http://schemas.openxmlformats.org/officeDocument/2006/relationships/hyperlink" Target="#&apos;13.7.12&apos;!A1" TargetMode="External"/><Relationship Id="rId12" Type="http://schemas.openxmlformats.org/officeDocument/2006/relationships/hyperlink" Target="#&apos;13.7.12&apos;!A1" TargetMode="External"/><Relationship Id="rId13" Type="http://schemas.openxmlformats.org/officeDocument/2006/relationships/hyperlink" Target="#&apos;13.7.12&apos;!A1" TargetMode="External"/><Relationship Id="rId14" Type="http://schemas.openxmlformats.org/officeDocument/2006/relationships/hyperlink" Target="#&apos;13.7.12&apos;!A1" TargetMode="External"/><Relationship Id="rId15" Type="http://schemas.openxmlformats.org/officeDocument/2006/relationships/hyperlink" Target="#&apos;13.7.12&apos;!A1" TargetMode="External"/><Relationship Id="rId16" Type="http://schemas.openxmlformats.org/officeDocument/2006/relationships/hyperlink" Target="#&apos;13.7.12&apos;!A1" TargetMode="External"/><Relationship Id="rId17" Type="http://schemas.openxmlformats.org/officeDocument/2006/relationships/hyperlink" Target="#&apos;13.7.12&apos;!A1" TargetMode="External"/><Relationship Id="rId18" Type="http://schemas.openxmlformats.org/officeDocument/2006/relationships/hyperlink" Target="#&apos;13.7.12&apos;!A1" TargetMode="External"/><Relationship Id="rId19" Type="http://schemas.openxmlformats.org/officeDocument/2006/relationships/hyperlink" Target="#&apos;13.7.12&apos;!A1" TargetMode="External"/><Relationship Id="rId20" Type="http://schemas.openxmlformats.org/officeDocument/2006/relationships/hyperlink" Target="#&apos;13.7.12&apos;!A1" TargetMode="External"/><Relationship Id="rId21" Type="http://schemas.openxmlformats.org/officeDocument/2006/relationships/hyperlink" Target="#&apos;13.7.12&apos;!A1" TargetMode="External"/><Relationship Id="rId22" Type="http://schemas.openxmlformats.org/officeDocument/2006/relationships/hyperlink" Target="#&apos;13.7.12&apos;!A1" TargetMode="External"/><Relationship Id="rId23" Type="http://schemas.openxmlformats.org/officeDocument/2006/relationships/hyperlink" Target="#&apos;13.7.12&apos;!A1" TargetMode="External"/><Relationship Id="rId24" Type="http://schemas.openxmlformats.org/officeDocument/2006/relationships/hyperlink" Target="#&apos;13.7.12&apos;!A1" TargetMode="External"/><Relationship Id="rId25" Type="http://schemas.openxmlformats.org/officeDocument/2006/relationships/hyperlink" Target="#&apos;13.7.12&apos;!A1" TargetMode="External"/><Relationship Id="rId26" Type="http://schemas.openxmlformats.org/officeDocument/2006/relationships/hyperlink" Target="#&apos;13.7.12&apos;!A1" TargetMode="External"/><Relationship Id="rId27" Type="http://schemas.openxmlformats.org/officeDocument/2006/relationships/hyperlink" Target="#&apos;13.7.12&apos;!A1" TargetMode="External"/><Relationship Id="rId28" Type="http://schemas.openxmlformats.org/officeDocument/2006/relationships/hyperlink" Target="#&apos;13.7.12&apos;!A1" TargetMode="External"/><Relationship Id="rId29" Type="http://schemas.openxmlformats.org/officeDocument/2006/relationships/hyperlink" Target="#&apos;13.7.12&apos;!A1" TargetMode="External"/><Relationship Id="rId30" Type="http://schemas.openxmlformats.org/officeDocument/2006/relationships/hyperlink" Target="#&apos;13.7.12&apos;!A1" TargetMode="External"/><Relationship Id="rId31" Type="http://schemas.openxmlformats.org/officeDocument/2006/relationships/hyperlink" Target="#&apos;13.7.12&apos;!A1" TargetMode="External"/><Relationship Id="rId32" Type="http://schemas.openxmlformats.org/officeDocument/2006/relationships/hyperlink" Target="#&apos;13.7.12&apos;!A1" TargetMode="External"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table" Target="../tables/table28.xml"/><Relationship Id="rId2" Type="http://schemas.openxmlformats.org/officeDocument/2006/relationships/hyperlink" Target="#&apos;13.7.13&apos;!A1" TargetMode="External"/><Relationship Id="rId3" Type="http://schemas.openxmlformats.org/officeDocument/2006/relationships/hyperlink" Target="#&apos;13.7.13&apos;!A1" TargetMode="External"/><Relationship Id="rId4" Type="http://schemas.openxmlformats.org/officeDocument/2006/relationships/hyperlink" Target="#&apos;13.7.13&apos;!A1" TargetMode="External"/><Relationship Id="rId5" Type="http://schemas.openxmlformats.org/officeDocument/2006/relationships/hyperlink" Target="#&apos;13.7.13&apos;!A1" TargetMode="External"/><Relationship Id="rId6" Type="http://schemas.openxmlformats.org/officeDocument/2006/relationships/hyperlink" Target="#&apos;13.7.13&apos;!A1" TargetMode="External"/><Relationship Id="rId7" Type="http://schemas.openxmlformats.org/officeDocument/2006/relationships/hyperlink" Target="#&apos;13.7.13&apos;!A1" TargetMode="External"/><Relationship Id="rId8" Type="http://schemas.openxmlformats.org/officeDocument/2006/relationships/hyperlink" Target="#&apos;13.7.13&apos;!A1" TargetMode="External"/><Relationship Id="rId9" Type="http://schemas.openxmlformats.org/officeDocument/2006/relationships/hyperlink" Target="#&apos;13.7.13&apos;!A1" TargetMode="External"/><Relationship Id="rId10" Type="http://schemas.openxmlformats.org/officeDocument/2006/relationships/hyperlink" Target="#&apos;13.7.13&apos;!A1" TargetMode="External"/><Relationship Id="rId11" Type="http://schemas.openxmlformats.org/officeDocument/2006/relationships/hyperlink" Target="#&apos;13.7.13&apos;!A1" TargetMode="External"/><Relationship Id="rId12" Type="http://schemas.openxmlformats.org/officeDocument/2006/relationships/hyperlink" Target="#&apos;13.7.13&apos;!A1" TargetMode="External"/><Relationship Id="rId13" Type="http://schemas.openxmlformats.org/officeDocument/2006/relationships/hyperlink" Target="#&apos;13.7.13&apos;!A1" TargetMode="External"/><Relationship Id="rId14" Type="http://schemas.openxmlformats.org/officeDocument/2006/relationships/hyperlink" Target="#&apos;13.7.13&apos;!A1" TargetMode="External"/><Relationship Id="rId15" Type="http://schemas.openxmlformats.org/officeDocument/2006/relationships/hyperlink" Target="#&apos;13.7.13&apos;!A1" TargetMode="External"/><Relationship Id="rId16" Type="http://schemas.openxmlformats.org/officeDocument/2006/relationships/hyperlink" Target="#&apos;13.7.13&apos;!A1" TargetMode="External"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table" Target="../tables/table1.xml"/><Relationship Id="rId2" Type="http://schemas.openxmlformats.org/officeDocument/2006/relationships/hyperlink" Target="#&apos;13.7&apos;!A1" TargetMode="External"/><Relationship Id="rId3" Type="http://schemas.openxmlformats.org/officeDocument/2006/relationships/hyperlink" Target="#&apos;13.7.1E&apos;!A1" TargetMode="External"/><Relationship Id="rId4" Type="http://schemas.openxmlformats.org/officeDocument/2006/relationships/hyperlink" Target="#&apos;13.7.1E&apos;!A1" TargetMode="External"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table" Target="../tables/table29.xml"/><Relationship Id="rId2" Type="http://schemas.openxmlformats.org/officeDocument/2006/relationships/hyperlink" Target="#&apos;13.7.14&apos;!A1" TargetMode="External"/><Relationship Id="rId3" Type="http://schemas.openxmlformats.org/officeDocument/2006/relationships/hyperlink" Target="#&apos;13.7.14&apos;!A1" TargetMode="External"/><Relationship Id="rId4" Type="http://schemas.openxmlformats.org/officeDocument/2006/relationships/hyperlink" Target="#&apos;13.7.14&apos;!A1" TargetMode="External"/><Relationship Id="rId5" Type="http://schemas.openxmlformats.org/officeDocument/2006/relationships/hyperlink" Target="#&apos;13.7.14&apos;!A1" TargetMode="External"/><Relationship Id="rId6" Type="http://schemas.openxmlformats.org/officeDocument/2006/relationships/hyperlink" Target="#&apos;13.7.14&apos;!A1" TargetMode="External"/><Relationship Id="rId7" Type="http://schemas.openxmlformats.org/officeDocument/2006/relationships/hyperlink" Target="#&apos;13.7.14&apos;!A1" TargetMode="External"/><Relationship Id="rId8" Type="http://schemas.openxmlformats.org/officeDocument/2006/relationships/hyperlink" Target="#&apos;13.7.14&apos;!A1" TargetMode="External"/><Relationship Id="rId9" Type="http://schemas.openxmlformats.org/officeDocument/2006/relationships/hyperlink" Target="#&apos;13.7.14&apos;!A1" TargetMode="External"/><Relationship Id="rId10" Type="http://schemas.openxmlformats.org/officeDocument/2006/relationships/hyperlink" Target="#&apos;13.7.14&apos;!A1" TargetMode="External"/><Relationship Id="rId11" Type="http://schemas.openxmlformats.org/officeDocument/2006/relationships/hyperlink" Target="#&apos;13.7.14&apos;!A1" TargetMode="External"/><Relationship Id="rId12" Type="http://schemas.openxmlformats.org/officeDocument/2006/relationships/hyperlink" Target="#&apos;13.7.14&apos;!A1" TargetMode="External"/><Relationship Id="rId13" Type="http://schemas.openxmlformats.org/officeDocument/2006/relationships/hyperlink" Target="#&apos;13.7.14&apos;!A1" TargetMode="External"/><Relationship Id="rId14" Type="http://schemas.openxmlformats.org/officeDocument/2006/relationships/hyperlink" Target="#&apos;13.7.14&apos;!A1" TargetMode="External"/><Relationship Id="rId15" Type="http://schemas.openxmlformats.org/officeDocument/2006/relationships/hyperlink" Target="#&apos;13.7.14&apos;!A1" TargetMode="External"/><Relationship Id="rId16" Type="http://schemas.openxmlformats.org/officeDocument/2006/relationships/hyperlink" Target="#&apos;13.7.14&apos;!A1" TargetMode="External"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table" Target="../tables/table2.xml"/><Relationship Id="rId2" Type="http://schemas.openxmlformats.org/officeDocument/2006/relationships/hyperlink" Target="#&apos;13.7&apos;!A1" TargetMode="External"/><Relationship Id="rId3" Type="http://schemas.openxmlformats.org/officeDocument/2006/relationships/hyperlink" Target="#&apos;13.7.2E&apos;!A1" TargetMode="External"/><Relationship Id="rId4" Type="http://schemas.openxmlformats.org/officeDocument/2006/relationships/hyperlink" Target="#&apos;13.7.2E&apos;!A1" TargetMode="External"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table" Target="../tables/table3.xml"/><Relationship Id="rId2" Type="http://schemas.openxmlformats.org/officeDocument/2006/relationships/hyperlink" Target="#&apos;13.7&apos;!A1" TargetMode="External"/><Relationship Id="rId3" Type="http://schemas.openxmlformats.org/officeDocument/2006/relationships/hyperlink" Target="#&apos;13.7.3E&apos;!A1" TargetMode="External"/><Relationship Id="rId4" Type="http://schemas.openxmlformats.org/officeDocument/2006/relationships/hyperlink" Target="#&apos;13.7.3E&apos;!A1" TargetMode="External"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table" Target="../tables/table4.xml"/><Relationship Id="rId2" Type="http://schemas.openxmlformats.org/officeDocument/2006/relationships/hyperlink" Target="#&apos;13.7&apos;!A1" TargetMode="External"/><Relationship Id="rId3" Type="http://schemas.openxmlformats.org/officeDocument/2006/relationships/hyperlink" Target="#&apos;13.7.4E&apos;!A1" TargetMode="External"/><Relationship Id="rId4" Type="http://schemas.openxmlformats.org/officeDocument/2006/relationships/hyperlink" Target="#&apos;13.7.4E&apos;!A1" TargetMode="External"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table" Target="../tables/table5.xml"/><Relationship Id="rId2" Type="http://schemas.openxmlformats.org/officeDocument/2006/relationships/hyperlink" Target="#&apos;13.7&apos;!A1" TargetMode="External"/><Relationship Id="rId3" Type="http://schemas.openxmlformats.org/officeDocument/2006/relationships/hyperlink" Target="#&apos;13.7.5E&apos;!A1" TargetMode="External"/><Relationship Id="rId4" Type="http://schemas.openxmlformats.org/officeDocument/2006/relationships/hyperlink" Target="#&apos;13.7.5E&apos;!A1" TargetMode="External"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table" Target="../tables/table6.xml"/><Relationship Id="rId2" Type="http://schemas.openxmlformats.org/officeDocument/2006/relationships/hyperlink" Target="#&apos;13.7&apos;!A1" TargetMode="External"/><Relationship Id="rId3" Type="http://schemas.openxmlformats.org/officeDocument/2006/relationships/hyperlink" Target="#&apos;13.7.6E&apos;!A1" TargetMode="External"/><Relationship Id="rId4" Type="http://schemas.openxmlformats.org/officeDocument/2006/relationships/hyperlink" Target="#&apos;13.7.6E&apos;!A1" TargetMode="External"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table" Target="../tables/table7.xml"/><Relationship Id="rId2" Type="http://schemas.openxmlformats.org/officeDocument/2006/relationships/hyperlink" Target="#&apos;13.7&apos;!A1" TargetMode="External"/><Relationship Id="rId3" Type="http://schemas.openxmlformats.org/officeDocument/2006/relationships/hyperlink" Target="#&apos;13.7.7E&apos;!A1" TargetMode="External"/><Relationship Id="rId4" Type="http://schemas.openxmlformats.org/officeDocument/2006/relationships/hyperlink" Target="#&apos;13.7.7E&apos;!A1" TargetMode="External"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8" t="s">
        <v>0</v>
      </c>
      <c r="B1" s="8" t="s">
        <v>0</v>
      </c>
      <c r="C1" s="8" t="s">
        <v>0</v>
      </c>
      <c r="D1" s="8" t="s">
        <v>0</v>
      </c>
      <c r="E1" s="8" t="s">
        <v>0</v>
      </c>
      <c r="F1" s="8" t="s">
        <v>0</v>
      </c>
      <c r="G1" s="8" t="s">
        <v>0</v>
      </c>
      <c r="H1" s="8" t="s">
        <v>0</v>
      </c>
      <c r="I1" s="8" t="s">
        <v>0</v>
      </c>
    </row>
    <row r="2">
      <c r="A2" s="8" t="s">
        <v>0</v>
      </c>
      <c r="B2" s="8" t="s">
        <v>0</v>
      </c>
      <c r="C2" s="8" t="s">
        <v>0</v>
      </c>
      <c r="D2" s="8" t="s">
        <v>0</v>
      </c>
      <c r="E2" s="8" t="s">
        <v>0</v>
      </c>
      <c r="F2" s="8" t="s">
        <v>0</v>
      </c>
      <c r="G2" s="8" t="s">
        <v>0</v>
      </c>
      <c r="H2" s="8" t="s">
        <v>0</v>
      </c>
      <c r="I2" s="8" t="s">
        <v>0</v>
      </c>
    </row>
    <row r="4">
      <c r="A4" s="9" t="s">
        <v>1</v>
      </c>
      <c r="B4" s="9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9" t="s">
        <v>8</v>
      </c>
      <c r="I4" s="9" t="s">
        <v>9</v>
      </c>
    </row>
    <row r="5">
      <c r="A5" s="10" t="s">
        <v>10</v>
      </c>
      <c r="B5" s="11"/>
      <c r="C5" s="11"/>
      <c r="D5" s="10" t="s">
        <v>11</v>
      </c>
      <c r="E5" s="11"/>
      <c r="F5" s="10">
        <v>1</v>
      </c>
      <c r="G5" s="11"/>
      <c r="H5" s="11"/>
      <c r="I5" s="10">
        <v>61722.995874667016</v>
      </c>
    </row>
    <row r="6">
      <c r="A6" s="12" t="s">
        <v>12</v>
      </c>
      <c r="B6" s="12" t="s">
        <v>13</v>
      </c>
      <c r="C6" s="12" t="s">
        <v>14</v>
      </c>
      <c r="D6" s="12" t="s">
        <v>15</v>
      </c>
      <c r="E6" s="12" t="s">
        <v>16</v>
      </c>
      <c r="F6" s="13" t="s">
        <v>17</v>
      </c>
      <c r="G6" s="12">
        <v>10.902962</v>
      </c>
      <c r="H6" s="12">
        <v>13.067199957000001</v>
      </c>
      <c r="I6" s="12">
        <v>277.15531108797006</v>
      </c>
    </row>
    <row r="7">
      <c r="A7" s="12" t="s">
        <v>18</v>
      </c>
      <c r="B7" s="12" t="s">
        <v>19</v>
      </c>
      <c r="C7" s="12" t="s">
        <v>14</v>
      </c>
      <c r="D7" s="12" t="s">
        <v>20</v>
      </c>
      <c r="E7" s="12" t="s">
        <v>16</v>
      </c>
      <c r="F7" s="13" t="s">
        <v>21</v>
      </c>
      <c r="G7" s="12">
        <v>46.26385</v>
      </c>
      <c r="H7" s="12">
        <v>55.447224225000006</v>
      </c>
      <c r="I7" s="12">
        <v>14874.2723705985</v>
      </c>
    </row>
    <row r="8">
      <c r="A8" s="12" t="s">
        <v>22</v>
      </c>
      <c r="B8" s="12" t="s">
        <v>23</v>
      </c>
      <c r="C8" s="12" t="s">
        <v>14</v>
      </c>
      <c r="D8" s="12" t="s">
        <v>24</v>
      </c>
      <c r="E8" s="12" t="s">
        <v>25</v>
      </c>
      <c r="F8" s="13" t="s">
        <v>26</v>
      </c>
      <c r="G8" s="12">
        <v>10.541824</v>
      </c>
      <c r="H8" s="12">
        <v>12.634376064000001</v>
      </c>
      <c r="I8" s="12">
        <v>404.30003404800004</v>
      </c>
    </row>
    <row r="9">
      <c r="A9" s="12" t="s">
        <v>27</v>
      </c>
      <c r="B9" s="12" t="s">
        <v>28</v>
      </c>
      <c r="C9" s="12" t="s">
        <v>29</v>
      </c>
      <c r="D9" s="12" t="s">
        <v>30</v>
      </c>
      <c r="E9" s="12" t="s">
        <v>25</v>
      </c>
      <c r="F9" s="13" t="s">
        <v>31</v>
      </c>
      <c r="G9" s="12">
        <v>322.216181676</v>
      </c>
      <c r="H9" s="12">
        <v>386.17609373868606</v>
      </c>
      <c r="I9" s="12">
        <v>386.17609373868606</v>
      </c>
    </row>
    <row r="10">
      <c r="A10" s="12" t="s">
        <v>32</v>
      </c>
      <c r="B10" s="12" t="s">
        <v>33</v>
      </c>
      <c r="C10" s="12" t="s">
        <v>29</v>
      </c>
      <c r="D10" s="12" t="s">
        <v>34</v>
      </c>
      <c r="E10" s="12" t="s">
        <v>25</v>
      </c>
      <c r="F10" s="13" t="s">
        <v>35</v>
      </c>
      <c r="G10" s="12">
        <v>73.631431196</v>
      </c>
      <c r="H10" s="12">
        <v>88.247270288406</v>
      </c>
      <c r="I10" s="12">
        <v>1588.4508651913079</v>
      </c>
    </row>
    <row r="11">
      <c r="A11" s="12" t="s">
        <v>36</v>
      </c>
      <c r="B11" s="12" t="s">
        <v>37</v>
      </c>
      <c r="C11" s="12" t="s">
        <v>14</v>
      </c>
      <c r="D11" s="12" t="s">
        <v>38</v>
      </c>
      <c r="E11" s="12" t="s">
        <v>25</v>
      </c>
      <c r="F11" s="13" t="s">
        <v>39</v>
      </c>
      <c r="G11" s="12">
        <v>55.018325</v>
      </c>
      <c r="H11" s="12">
        <v>65.9394625125</v>
      </c>
      <c r="I11" s="12">
        <v>3362.9125881375</v>
      </c>
    </row>
    <row r="12">
      <c r="A12" s="12" t="s">
        <v>40</v>
      </c>
      <c r="B12" s="12" t="s">
        <v>41</v>
      </c>
      <c r="C12" s="12" t="s">
        <v>42</v>
      </c>
      <c r="D12" s="12" t="s">
        <v>43</v>
      </c>
      <c r="E12" s="12" t="s">
        <v>25</v>
      </c>
      <c r="F12" s="13" t="s">
        <v>44</v>
      </c>
      <c r="G12" s="12">
        <v>29.9970609992</v>
      </c>
      <c r="H12" s="12">
        <v>35.9514776075412</v>
      </c>
      <c r="I12" s="12">
        <v>5141.061297878392</v>
      </c>
    </row>
    <row r="13">
      <c r="A13" s="12" t="s">
        <v>45</v>
      </c>
      <c r="B13" s="12" t="s">
        <v>46</v>
      </c>
      <c r="C13" s="12" t="s">
        <v>29</v>
      </c>
      <c r="D13" s="12" t="s">
        <v>47</v>
      </c>
      <c r="E13" s="12" t="s">
        <v>25</v>
      </c>
      <c r="F13" s="13" t="s">
        <v>48</v>
      </c>
      <c r="G13" s="12">
        <v>34.039724924</v>
      </c>
      <c r="H13" s="12">
        <v>40.796610321414</v>
      </c>
      <c r="I13" s="12">
        <v>815.93220642828</v>
      </c>
    </row>
    <row r="14">
      <c r="A14" s="12" t="s">
        <v>49</v>
      </c>
      <c r="B14" s="12" t="s">
        <v>50</v>
      </c>
      <c r="C14" s="12" t="s">
        <v>29</v>
      </c>
      <c r="D14" s="12" t="s">
        <v>51</v>
      </c>
      <c r="E14" s="12" t="s">
        <v>25</v>
      </c>
      <c r="F14" s="13" t="s">
        <v>52</v>
      </c>
      <c r="G14" s="12">
        <v>62.310651536</v>
      </c>
      <c r="H14" s="12">
        <v>74.679315865896015</v>
      </c>
      <c r="I14" s="12">
        <v>7617.2902183213937</v>
      </c>
    </row>
    <row r="15">
      <c r="A15" s="12" t="s">
        <v>53</v>
      </c>
      <c r="B15" s="12" t="s">
        <v>54</v>
      </c>
      <c r="C15" s="12" t="s">
        <v>29</v>
      </c>
      <c r="D15" s="12" t="s">
        <v>55</v>
      </c>
      <c r="E15" s="12" t="s">
        <v>25</v>
      </c>
      <c r="F15" s="13" t="s">
        <v>56</v>
      </c>
      <c r="G15" s="12">
        <v>4.3981149</v>
      </c>
      <c r="H15" s="12">
        <v>5.2711407076500008</v>
      </c>
      <c r="I15" s="12">
        <v>52.711407076500009</v>
      </c>
    </row>
    <row r="16">
      <c r="A16" s="12" t="s">
        <v>57</v>
      </c>
      <c r="B16" s="12" t="s">
        <v>58</v>
      </c>
      <c r="C16" s="12" t="s">
        <v>29</v>
      </c>
      <c r="D16" s="12" t="s">
        <v>59</v>
      </c>
      <c r="E16" s="12" t="s">
        <v>16</v>
      </c>
      <c r="F16" s="13" t="s">
        <v>60</v>
      </c>
      <c r="G16" s="12">
        <v>41.28336086</v>
      </c>
      <c r="H16" s="12">
        <v>49.478107990710008</v>
      </c>
      <c r="I16" s="12">
        <v>22817.324280995828</v>
      </c>
    </row>
    <row r="17">
      <c r="A17" s="12" t="s">
        <v>61</v>
      </c>
      <c r="B17" s="12" t="s">
        <v>62</v>
      </c>
      <c r="C17" s="12" t="s">
        <v>29</v>
      </c>
      <c r="D17" s="12" t="s">
        <v>63</v>
      </c>
      <c r="E17" s="12" t="s">
        <v>25</v>
      </c>
      <c r="F17" s="13" t="s">
        <v>39</v>
      </c>
      <c r="G17" s="12">
        <v>23.15072896</v>
      </c>
      <c r="H17" s="12">
        <v>27.746148658560003</v>
      </c>
      <c r="I17" s="12">
        <v>1415.05358158656</v>
      </c>
    </row>
    <row r="18">
      <c r="A18" s="12" t="s">
        <v>64</v>
      </c>
      <c r="B18" s="12" t="s">
        <v>65</v>
      </c>
      <c r="C18" s="12" t="s">
        <v>14</v>
      </c>
      <c r="D18" s="12" t="s">
        <v>66</v>
      </c>
      <c r="E18" s="12" t="s">
        <v>25</v>
      </c>
      <c r="F18" s="13" t="s">
        <v>67</v>
      </c>
      <c r="G18" s="12">
        <v>16.96599</v>
      </c>
      <c r="H18" s="12">
        <v>20.333739015000003</v>
      </c>
      <c r="I18" s="12">
        <v>1525.0304261250003</v>
      </c>
    </row>
    <row r="19">
      <c r="A19" s="12" t="s">
        <v>68</v>
      </c>
      <c r="B19" s="12" t="s">
        <v>69</v>
      </c>
      <c r="C19" s="12" t="s">
        <v>42</v>
      </c>
      <c r="D19" s="12" t="s">
        <v>70</v>
      </c>
      <c r="E19" s="12" t="s">
        <v>25</v>
      </c>
      <c r="F19" s="13" t="s">
        <v>71</v>
      </c>
      <c r="G19" s="12">
        <v>23.19125178032</v>
      </c>
      <c r="H19" s="12">
        <v>27.79471525871352</v>
      </c>
      <c r="I19" s="12">
        <v>1445.3251934531031</v>
      </c>
    </row>
    <row r="20">
      <c r="I20" s="7">
        <v>61722.995874667016</v>
      </c>
    </row>
  </sheetData>
  <mergeCells>
    <mergeCell ref="A1:I2"/>
  </mergeCells>
  <hyperlinks>
    <hyperlink ref="A5" r:id="rId1"/>
    <hyperlink ref="A6" r:id="rId2"/>
    <hyperlink ref="F6" r:id="rId3"/>
    <hyperlink ref="A7" r:id="rId4"/>
    <hyperlink ref="F7" r:id="rId5"/>
    <hyperlink ref="A8" r:id="rId6"/>
    <hyperlink ref="F8" r:id="rId7"/>
    <hyperlink ref="A9" r:id="rId8"/>
    <hyperlink ref="F9" r:id="rId9"/>
    <hyperlink ref="A10" r:id="rId10"/>
    <hyperlink ref="F10" r:id="rId11"/>
    <hyperlink ref="A11" r:id="rId12"/>
    <hyperlink ref="F11" r:id="rId13"/>
    <hyperlink ref="A12" r:id="rId14"/>
    <hyperlink ref="F12" r:id="rId15"/>
    <hyperlink ref="A13" r:id="rId16"/>
    <hyperlink ref="F13" r:id="rId17"/>
    <hyperlink ref="A14" r:id="rId18"/>
    <hyperlink ref="F14" r:id="rId19"/>
    <hyperlink ref="A15" r:id="rId20"/>
    <hyperlink ref="F15" r:id="rId21"/>
    <hyperlink ref="A16" r:id="rId22"/>
    <hyperlink ref="F16" r:id="rId23"/>
    <hyperlink ref="A17" r:id="rId24"/>
    <hyperlink ref="F17" r:id="rId25"/>
    <hyperlink ref="A18" r:id="rId26"/>
    <hyperlink ref="F18" r:id="rId27"/>
    <hyperlink ref="A19" r:id="rId28"/>
    <hyperlink ref="F19" r:id="rId29"/>
  </hyperlinks>
  <headerFooter/>
</worksheet>
</file>

<file path=xl/worksheets/sheet10.xml><?xml version="1.0" encoding="utf-8"?>
<worksheet xmlns:r="http://schemas.openxmlformats.org/officeDocument/2006/relationships" xmlns="http://schemas.openxmlformats.org/spreadsheetml/2006/main">
  <sheetPr>
    <tabColor rgb="FFDFF0D8"/>
  </sheetPr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45</v>
      </c>
      <c r="B2" s="12" t="s">
        <v>46</v>
      </c>
      <c r="C2" s="12" t="s">
        <v>29</v>
      </c>
      <c r="D2" s="12" t="s">
        <v>47</v>
      </c>
      <c r="E2" s="12" t="s">
        <v>25</v>
      </c>
      <c r="F2" s="12" t="s">
        <v>126</v>
      </c>
      <c r="G2" s="12">
        <v>34.039724924</v>
      </c>
      <c r="H2" s="12">
        <v>40.796610321414</v>
      </c>
      <c r="I2" s="12">
        <v>815.93220642828</v>
      </c>
    </row>
    <row r="5">
      <c r="A5" s="14" t="s">
        <v>72</v>
      </c>
      <c r="B5" s="14" t="s">
        <v>72</v>
      </c>
      <c r="C5" s="14" t="s">
        <v>72</v>
      </c>
      <c r="D5" s="14" t="s">
        <v>72</v>
      </c>
      <c r="E5" s="14" t="s">
        <v>72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73</v>
      </c>
      <c r="C7" s="16" t="s">
        <v>74</v>
      </c>
      <c r="D7" s="16" t="s">
        <v>75</v>
      </c>
      <c r="E7" s="16" t="s">
        <v>9</v>
      </c>
    </row>
    <row r="8">
      <c r="A8" s="17">
        <v>1</v>
      </c>
      <c r="B8" s="17" t="s">
        <v>76</v>
      </c>
      <c r="C8" s="17">
        <v>20</v>
      </c>
      <c r="D8" s="17" t="s">
        <v>107</v>
      </c>
      <c r="E8" s="17">
        <v>20</v>
      </c>
    </row>
    <row r="9">
      <c r="A9" s="17" t="s">
        <v>78</v>
      </c>
      <c r="B9" s="17" t="s">
        <v>78</v>
      </c>
      <c r="C9" s="17">
        <f>SUBTOTAL(109,Criteria_Summary13.7.8[Elementos])</f>
      </c>
      <c r="D9" s="17" t="s">
        <v>78</v>
      </c>
      <c r="E9" s="17">
        <f>SUBTOTAL(109,Criteria_Summary13.7.8[Total])</f>
      </c>
    </row>
    <row r="10">
      <c r="A10" s="18" t="s">
        <v>89</v>
      </c>
      <c r="B10" s="18">
        <v>0</v>
      </c>
      <c r="C10" s="19"/>
      <c r="D10" s="19"/>
      <c r="E10" s="18">
        <v>20</v>
      </c>
    </row>
    <row r="13">
      <c r="A13" s="18" t="s">
        <v>107</v>
      </c>
      <c r="B13" s="18" t="s">
        <v>107</v>
      </c>
      <c r="C13" s="18" t="s">
        <v>107</v>
      </c>
      <c r="D13" s="18" t="s">
        <v>107</v>
      </c>
      <c r="E13" s="18" t="s">
        <v>107</v>
      </c>
    </row>
    <row r="14">
      <c r="A14" s="20"/>
      <c r="B14" s="20"/>
      <c r="C14" s="20"/>
      <c r="D14" s="20"/>
      <c r="E14" s="20"/>
    </row>
    <row r="15">
      <c r="A15" s="21" t="s">
        <v>73</v>
      </c>
      <c r="B15" s="21" t="s">
        <v>74</v>
      </c>
      <c r="C15" s="21" t="s">
        <v>80</v>
      </c>
      <c r="D15" s="21" t="s">
        <v>80</v>
      </c>
      <c r="E15" s="21" t="s">
        <v>9</v>
      </c>
    </row>
    <row r="16">
      <c r="A16" s="17" t="s">
        <v>76</v>
      </c>
      <c r="B16" s="17">
        <v>20</v>
      </c>
      <c r="C16" s="17" t="s">
        <v>112</v>
      </c>
      <c r="D16" s="17" t="s">
        <v>112</v>
      </c>
      <c r="E16" s="17">
        <v>20</v>
      </c>
    </row>
    <row r="18">
      <c r="A18" s="22" t="s">
        <v>82</v>
      </c>
      <c r="B18" s="22" t="s">
        <v>82</v>
      </c>
      <c r="C18" s="22" t="s">
        <v>82</v>
      </c>
      <c r="D18" s="22" t="s">
        <v>82</v>
      </c>
      <c r="E18" s="22" t="s">
        <v>82</v>
      </c>
    </row>
    <row r="19">
      <c r="A19" s="21" t="s">
        <v>83</v>
      </c>
      <c r="B19" s="21"/>
      <c r="C19" s="21"/>
      <c r="D19" s="21" t="s">
        <v>73</v>
      </c>
      <c r="E19" s="21"/>
    </row>
    <row r="20">
      <c r="A20" s="17" t="s">
        <v>127</v>
      </c>
      <c r="B20" s="17" t="s">
        <v>127</v>
      </c>
      <c r="C20" s="17" t="s">
        <v>127</v>
      </c>
      <c r="D20" s="17" t="s">
        <v>128</v>
      </c>
      <c r="E20" s="17" t="s">
        <v>86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1.xml><?xml version="1.0" encoding="utf-8"?>
<worksheet xmlns:r="http://schemas.openxmlformats.org/officeDocument/2006/relationships" xmlns="http://schemas.openxmlformats.org/spreadsheetml/2006/main">
  <sheetPr>
    <tabColor rgb="FFDFF0D8"/>
  </sheetPr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49</v>
      </c>
      <c r="B2" s="12" t="s">
        <v>50</v>
      </c>
      <c r="C2" s="12" t="s">
        <v>29</v>
      </c>
      <c r="D2" s="12" t="s">
        <v>51</v>
      </c>
      <c r="E2" s="12" t="s">
        <v>25</v>
      </c>
      <c r="F2" s="12" t="s">
        <v>129</v>
      </c>
      <c r="G2" s="12">
        <v>62.310651536</v>
      </c>
      <c r="H2" s="12">
        <v>74.679315865896015</v>
      </c>
      <c r="I2" s="12">
        <v>7617.2902183213937</v>
      </c>
    </row>
    <row r="5">
      <c r="A5" s="14" t="s">
        <v>72</v>
      </c>
      <c r="B5" s="14" t="s">
        <v>72</v>
      </c>
      <c r="C5" s="14" t="s">
        <v>72</v>
      </c>
      <c r="D5" s="14" t="s">
        <v>72</v>
      </c>
      <c r="E5" s="14" t="s">
        <v>72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73</v>
      </c>
      <c r="C7" s="16" t="s">
        <v>74</v>
      </c>
      <c r="D7" s="16" t="s">
        <v>75</v>
      </c>
      <c r="E7" s="16" t="s">
        <v>9</v>
      </c>
    </row>
    <row r="8">
      <c r="A8" s="17">
        <v>1</v>
      </c>
      <c r="B8" s="17" t="s">
        <v>76</v>
      </c>
      <c r="C8" s="17">
        <v>102</v>
      </c>
      <c r="D8" s="17" t="s">
        <v>107</v>
      </c>
      <c r="E8" s="17">
        <v>102</v>
      </c>
    </row>
    <row r="9">
      <c r="A9" s="17" t="s">
        <v>78</v>
      </c>
      <c r="B9" s="17" t="s">
        <v>78</v>
      </c>
      <c r="C9" s="17">
        <f>SUBTOTAL(109,Criteria_Summary13.7.9[Elementos])</f>
      </c>
      <c r="D9" s="17" t="s">
        <v>78</v>
      </c>
      <c r="E9" s="17">
        <f>SUBTOTAL(109,Criteria_Summary13.7.9[Total])</f>
      </c>
    </row>
    <row r="10">
      <c r="A10" s="18" t="s">
        <v>89</v>
      </c>
      <c r="B10" s="18">
        <v>0</v>
      </c>
      <c r="C10" s="19"/>
      <c r="D10" s="19"/>
      <c r="E10" s="18">
        <v>102</v>
      </c>
    </row>
    <row r="13">
      <c r="A13" s="18" t="s">
        <v>107</v>
      </c>
      <c r="B13" s="18" t="s">
        <v>107</v>
      </c>
      <c r="C13" s="18" t="s">
        <v>107</v>
      </c>
      <c r="D13" s="18" t="s">
        <v>107</v>
      </c>
      <c r="E13" s="18" t="s">
        <v>107</v>
      </c>
    </row>
    <row r="14">
      <c r="A14" s="20"/>
      <c r="B14" s="20"/>
      <c r="C14" s="20"/>
      <c r="D14" s="20"/>
      <c r="E14" s="20"/>
    </row>
    <row r="15">
      <c r="A15" s="21" t="s">
        <v>73</v>
      </c>
      <c r="B15" s="21" t="s">
        <v>74</v>
      </c>
      <c r="C15" s="21" t="s">
        <v>80</v>
      </c>
      <c r="D15" s="21" t="s">
        <v>80</v>
      </c>
      <c r="E15" s="21" t="s">
        <v>9</v>
      </c>
    </row>
    <row r="16">
      <c r="A16" s="17" t="s">
        <v>76</v>
      </c>
      <c r="B16" s="17">
        <v>102</v>
      </c>
      <c r="C16" s="17" t="s">
        <v>103</v>
      </c>
      <c r="D16" s="17" t="s">
        <v>103</v>
      </c>
      <c r="E16" s="17">
        <v>102</v>
      </c>
    </row>
    <row r="18">
      <c r="A18" s="22" t="s">
        <v>82</v>
      </c>
      <c r="B18" s="22" t="s">
        <v>82</v>
      </c>
      <c r="C18" s="22" t="s">
        <v>82</v>
      </c>
      <c r="D18" s="22" t="s">
        <v>82</v>
      </c>
      <c r="E18" s="22" t="s">
        <v>82</v>
      </c>
    </row>
    <row r="19">
      <c r="A19" s="21" t="s">
        <v>83</v>
      </c>
      <c r="B19" s="21"/>
      <c r="C19" s="21"/>
      <c r="D19" s="21" t="s">
        <v>73</v>
      </c>
      <c r="E19" s="21"/>
    </row>
    <row r="20">
      <c r="A20" s="17" t="s">
        <v>130</v>
      </c>
      <c r="B20" s="17" t="s">
        <v>130</v>
      </c>
      <c r="C20" s="17" t="s">
        <v>130</v>
      </c>
      <c r="D20" s="17" t="s">
        <v>131</v>
      </c>
      <c r="E20" s="17" t="s">
        <v>86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2.xml><?xml version="1.0" encoding="utf-8"?>
<worksheet xmlns:r="http://schemas.openxmlformats.org/officeDocument/2006/relationships" xmlns="http://schemas.openxmlformats.org/spreadsheetml/2006/main">
  <sheetPr>
    <tabColor rgb="FFDFF0D8"/>
  </sheetPr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53</v>
      </c>
      <c r="B2" s="12" t="s">
        <v>54</v>
      </c>
      <c r="C2" s="12" t="s">
        <v>29</v>
      </c>
      <c r="D2" s="12" t="s">
        <v>55</v>
      </c>
      <c r="E2" s="12" t="s">
        <v>25</v>
      </c>
      <c r="F2" s="12" t="s">
        <v>132</v>
      </c>
      <c r="G2" s="12">
        <v>4.3981149</v>
      </c>
      <c r="H2" s="12">
        <v>5.2711407076500008</v>
      </c>
      <c r="I2" s="12">
        <v>52.711407076500009</v>
      </c>
    </row>
    <row r="5">
      <c r="A5" s="14" t="s">
        <v>72</v>
      </c>
      <c r="B5" s="14" t="s">
        <v>72</v>
      </c>
      <c r="C5" s="14" t="s">
        <v>72</v>
      </c>
      <c r="D5" s="14" t="s">
        <v>72</v>
      </c>
      <c r="E5" s="14" t="s">
        <v>72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73</v>
      </c>
      <c r="C7" s="16" t="s">
        <v>74</v>
      </c>
      <c r="D7" s="16" t="s">
        <v>75</v>
      </c>
      <c r="E7" s="16" t="s">
        <v>9</v>
      </c>
    </row>
    <row r="8">
      <c r="A8" s="17">
        <v>1</v>
      </c>
      <c r="B8" s="17" t="s">
        <v>76</v>
      </c>
      <c r="C8" s="17">
        <v>10</v>
      </c>
      <c r="D8" s="17" t="s">
        <v>107</v>
      </c>
      <c r="E8" s="17">
        <v>10</v>
      </c>
    </row>
    <row r="9">
      <c r="A9" s="17" t="s">
        <v>78</v>
      </c>
      <c r="B9" s="17" t="s">
        <v>78</v>
      </c>
      <c r="C9" s="17">
        <f>SUBTOTAL(109,Criteria_Summary13.7.10[Elementos])</f>
      </c>
      <c r="D9" s="17" t="s">
        <v>78</v>
      </c>
      <c r="E9" s="17">
        <f>SUBTOTAL(109,Criteria_Summary13.7.10[Total])</f>
      </c>
    </row>
    <row r="10">
      <c r="A10" s="18" t="s">
        <v>89</v>
      </c>
      <c r="B10" s="18">
        <v>0</v>
      </c>
      <c r="C10" s="19"/>
      <c r="D10" s="19"/>
      <c r="E10" s="18">
        <v>10</v>
      </c>
    </row>
    <row r="13">
      <c r="A13" s="18" t="s">
        <v>107</v>
      </c>
      <c r="B13" s="18" t="s">
        <v>107</v>
      </c>
      <c r="C13" s="18" t="s">
        <v>107</v>
      </c>
      <c r="D13" s="18" t="s">
        <v>107</v>
      </c>
      <c r="E13" s="18" t="s">
        <v>107</v>
      </c>
    </row>
    <row r="14">
      <c r="A14" s="20"/>
      <c r="B14" s="20"/>
      <c r="C14" s="20"/>
      <c r="D14" s="20"/>
      <c r="E14" s="20"/>
    </row>
    <row r="15">
      <c r="A15" s="21" t="s">
        <v>73</v>
      </c>
      <c r="B15" s="21" t="s">
        <v>74</v>
      </c>
      <c r="C15" s="21" t="s">
        <v>80</v>
      </c>
      <c r="D15" s="21" t="s">
        <v>80</v>
      </c>
      <c r="E15" s="21" t="s">
        <v>9</v>
      </c>
    </row>
    <row r="16">
      <c r="A16" s="17" t="s">
        <v>76</v>
      </c>
      <c r="B16" s="17">
        <v>10</v>
      </c>
      <c r="C16" s="17" t="s">
        <v>112</v>
      </c>
      <c r="D16" s="17" t="s">
        <v>112</v>
      </c>
      <c r="E16" s="17">
        <v>10</v>
      </c>
    </row>
    <row r="18">
      <c r="A18" s="22" t="s">
        <v>82</v>
      </c>
      <c r="B18" s="22" t="s">
        <v>82</v>
      </c>
      <c r="C18" s="22" t="s">
        <v>82</v>
      </c>
      <c r="D18" s="22" t="s">
        <v>82</v>
      </c>
      <c r="E18" s="22" t="s">
        <v>82</v>
      </c>
    </row>
    <row r="19">
      <c r="A19" s="21" t="s">
        <v>83</v>
      </c>
      <c r="B19" s="21"/>
      <c r="C19" s="21"/>
      <c r="D19" s="21" t="s">
        <v>73</v>
      </c>
      <c r="E19" s="21"/>
    </row>
    <row r="20">
      <c r="A20" s="17" t="s">
        <v>127</v>
      </c>
      <c r="B20" s="17" t="s">
        <v>127</v>
      </c>
      <c r="C20" s="17" t="s">
        <v>127</v>
      </c>
      <c r="D20" s="17" t="s">
        <v>133</v>
      </c>
      <c r="E20" s="17" t="s">
        <v>86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3.xml><?xml version="1.0" encoding="utf-8"?>
<worksheet xmlns:r="http://schemas.openxmlformats.org/officeDocument/2006/relationships" xmlns="http://schemas.openxmlformats.org/spreadsheetml/2006/main">
  <sheetPr>
    <tabColor rgb="FFDFF0D8"/>
  </sheetPr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57</v>
      </c>
      <c r="B2" s="12" t="s">
        <v>58</v>
      </c>
      <c r="C2" s="12" t="s">
        <v>29</v>
      </c>
      <c r="D2" s="12" t="s">
        <v>59</v>
      </c>
      <c r="E2" s="12" t="s">
        <v>16</v>
      </c>
      <c r="F2" s="12" t="s">
        <v>60</v>
      </c>
      <c r="G2" s="12">
        <v>41.28336086</v>
      </c>
      <c r="H2" s="12">
        <v>49.478107990710008</v>
      </c>
      <c r="I2" s="12">
        <v>22817.324280995828</v>
      </c>
    </row>
    <row r="5">
      <c r="A5" s="14" t="s">
        <v>72</v>
      </c>
      <c r="B5" s="14" t="s">
        <v>72</v>
      </c>
      <c r="C5" s="14" t="s">
        <v>72</v>
      </c>
      <c r="D5" s="14" t="s">
        <v>72</v>
      </c>
      <c r="E5" s="14" t="s">
        <v>72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73</v>
      </c>
      <c r="C7" s="16" t="s">
        <v>74</v>
      </c>
      <c r="D7" s="16" t="s">
        <v>75</v>
      </c>
      <c r="E7" s="16" t="s">
        <v>9</v>
      </c>
    </row>
    <row r="8">
      <c r="A8" s="17">
        <v>1</v>
      </c>
      <c r="B8" s="17" t="s">
        <v>76</v>
      </c>
      <c r="C8" s="17">
        <v>349</v>
      </c>
      <c r="D8" s="17" t="s">
        <v>77</v>
      </c>
      <c r="E8" s="17">
        <v>461.15755095333378</v>
      </c>
    </row>
    <row r="9">
      <c r="A9" s="17" t="s">
        <v>78</v>
      </c>
      <c r="B9" s="17" t="s">
        <v>78</v>
      </c>
      <c r="C9" s="17">
        <f>SUBTOTAL(109,Criteria_Summary13.7.11[Elementos])</f>
      </c>
      <c r="D9" s="17" t="s">
        <v>78</v>
      </c>
      <c r="E9" s="17">
        <f>SUBTOTAL(109,Criteria_Summary13.7.11[Total])</f>
      </c>
    </row>
    <row r="10">
      <c r="A10" s="18" t="s">
        <v>89</v>
      </c>
      <c r="B10" s="18">
        <v>0</v>
      </c>
      <c r="C10" s="19"/>
      <c r="D10" s="19"/>
      <c r="E10" s="18">
        <v>461.16</v>
      </c>
    </row>
    <row r="13">
      <c r="A13" s="18" t="s">
        <v>77</v>
      </c>
      <c r="B13" s="18" t="s">
        <v>77</v>
      </c>
      <c r="C13" s="18" t="s">
        <v>77</v>
      </c>
      <c r="D13" s="18" t="s">
        <v>77</v>
      </c>
      <c r="E13" s="18" t="s">
        <v>77</v>
      </c>
    </row>
    <row r="14">
      <c r="A14" s="20"/>
      <c r="B14" s="20"/>
      <c r="C14" s="20"/>
      <c r="D14" s="20"/>
      <c r="E14" s="20"/>
    </row>
    <row r="15">
      <c r="A15" s="21" t="s">
        <v>73</v>
      </c>
      <c r="B15" s="21" t="s">
        <v>74</v>
      </c>
      <c r="C15" s="21" t="s">
        <v>80</v>
      </c>
      <c r="D15" s="21" t="s">
        <v>80</v>
      </c>
      <c r="E15" s="21" t="s">
        <v>9</v>
      </c>
    </row>
    <row r="16">
      <c r="A16" s="17" t="s">
        <v>76</v>
      </c>
      <c r="B16" s="17">
        <v>349</v>
      </c>
      <c r="C16" s="17" t="s">
        <v>81</v>
      </c>
      <c r="D16" s="17" t="s">
        <v>81</v>
      </c>
      <c r="E16" s="17">
        <v>461.15755095333378</v>
      </c>
    </row>
    <row r="18">
      <c r="A18" s="22" t="s">
        <v>82</v>
      </c>
      <c r="B18" s="22" t="s">
        <v>82</v>
      </c>
      <c r="C18" s="22" t="s">
        <v>82</v>
      </c>
      <c r="D18" s="22" t="s">
        <v>82</v>
      </c>
      <c r="E18" s="22" t="s">
        <v>82</v>
      </c>
    </row>
    <row r="19">
      <c r="A19" s="21" t="s">
        <v>83</v>
      </c>
      <c r="B19" s="21"/>
      <c r="C19" s="21"/>
      <c r="D19" s="21" t="s">
        <v>73</v>
      </c>
      <c r="E19" s="21"/>
    </row>
    <row r="20">
      <c r="A20" s="17" t="s">
        <v>90</v>
      </c>
      <c r="B20" s="17" t="s">
        <v>90</v>
      </c>
      <c r="C20" s="17" t="s">
        <v>90</v>
      </c>
      <c r="D20" s="17" t="s">
        <v>134</v>
      </c>
      <c r="E20" s="17" t="s">
        <v>86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4.xml><?xml version="1.0" encoding="utf-8"?>
<worksheet xmlns:r="http://schemas.openxmlformats.org/officeDocument/2006/relationships" xmlns="http://schemas.openxmlformats.org/spreadsheetml/2006/main">
  <sheetPr>
    <tabColor rgb="FFDFF0D8"/>
  </sheetPr>
  <dimension ref="A1:I38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61</v>
      </c>
      <c r="B2" s="12" t="s">
        <v>62</v>
      </c>
      <c r="C2" s="12" t="s">
        <v>29</v>
      </c>
      <c r="D2" s="12" t="s">
        <v>63</v>
      </c>
      <c r="E2" s="12" t="s">
        <v>25</v>
      </c>
      <c r="F2" s="12" t="s">
        <v>119</v>
      </c>
      <c r="G2" s="12">
        <v>23.15072896</v>
      </c>
      <c r="H2" s="12">
        <v>27.746148658560003</v>
      </c>
      <c r="I2" s="12">
        <v>1415.05358158656</v>
      </c>
    </row>
    <row r="5">
      <c r="A5" s="14" t="s">
        <v>72</v>
      </c>
      <c r="B5" s="14" t="s">
        <v>72</v>
      </c>
      <c r="C5" s="14" t="s">
        <v>72</v>
      </c>
      <c r="D5" s="14" t="s">
        <v>72</v>
      </c>
      <c r="E5" s="14" t="s">
        <v>72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73</v>
      </c>
      <c r="C7" s="16" t="s">
        <v>74</v>
      </c>
      <c r="D7" s="16" t="s">
        <v>75</v>
      </c>
      <c r="E7" s="16" t="s">
        <v>9</v>
      </c>
    </row>
    <row r="8">
      <c r="A8" s="17">
        <v>1</v>
      </c>
      <c r="B8" s="17" t="s">
        <v>76</v>
      </c>
      <c r="C8" s="17">
        <v>40</v>
      </c>
      <c r="D8" s="17" t="s">
        <v>111</v>
      </c>
      <c r="E8" s="17">
        <v>40</v>
      </c>
    </row>
    <row r="9">
      <c r="A9" s="17">
        <v>2</v>
      </c>
      <c r="B9" s="17" t="s">
        <v>76</v>
      </c>
      <c r="C9" s="17">
        <v>11</v>
      </c>
      <c r="D9" s="17" t="s">
        <v>111</v>
      </c>
      <c r="E9" s="17">
        <v>11</v>
      </c>
    </row>
    <row r="10">
      <c r="A10" s="17" t="s">
        <v>78</v>
      </c>
      <c r="B10" s="17" t="s">
        <v>78</v>
      </c>
      <c r="C10" s="17">
        <f>SUBTOTAL(109,Criteria_Summary13.7.12[Elementos])</f>
      </c>
      <c r="D10" s="17" t="s">
        <v>78</v>
      </c>
      <c r="E10" s="17">
        <f>SUBTOTAL(109,Criteria_Summary13.7.12[Total])</f>
      </c>
    </row>
    <row r="11">
      <c r="A11" s="18" t="s">
        <v>89</v>
      </c>
      <c r="B11" s="18">
        <v>0</v>
      </c>
      <c r="C11" s="19"/>
      <c r="D11" s="19"/>
      <c r="E11" s="18">
        <v>51</v>
      </c>
    </row>
    <row r="14">
      <c r="A14" s="18" t="s">
        <v>111</v>
      </c>
      <c r="B14" s="18" t="s">
        <v>111</v>
      </c>
      <c r="C14" s="18" t="s">
        <v>111</v>
      </c>
      <c r="D14" s="18" t="s">
        <v>111</v>
      </c>
      <c r="E14" s="18" t="s">
        <v>111</v>
      </c>
    </row>
    <row r="15">
      <c r="A15" s="20"/>
      <c r="B15" s="20"/>
      <c r="C15" s="20"/>
      <c r="D15" s="20"/>
      <c r="E15" s="20"/>
    </row>
    <row r="16">
      <c r="A16" s="21" t="s">
        <v>73</v>
      </c>
      <c r="B16" s="21" t="s">
        <v>74</v>
      </c>
      <c r="C16" s="21" t="s">
        <v>80</v>
      </c>
      <c r="D16" s="21" t="s">
        <v>80</v>
      </c>
      <c r="E16" s="21" t="s">
        <v>9</v>
      </c>
    </row>
    <row r="17">
      <c r="A17" s="17" t="s">
        <v>76</v>
      </c>
      <c r="B17" s="17">
        <v>40</v>
      </c>
      <c r="C17" s="17" t="s">
        <v>112</v>
      </c>
      <c r="D17" s="17" t="s">
        <v>112</v>
      </c>
      <c r="E17" s="17">
        <v>40</v>
      </c>
    </row>
    <row r="19">
      <c r="A19" s="22" t="s">
        <v>113</v>
      </c>
      <c r="B19" s="22" t="s">
        <v>113</v>
      </c>
      <c r="C19" s="22" t="s">
        <v>113</v>
      </c>
      <c r="D19" s="22" t="s">
        <v>113</v>
      </c>
      <c r="E19" s="22" t="s">
        <v>113</v>
      </c>
    </row>
    <row r="20">
      <c r="A20" s="21" t="s">
        <v>114</v>
      </c>
      <c r="B20" s="21" t="s">
        <v>114</v>
      </c>
      <c r="C20" s="21" t="s">
        <v>114</v>
      </c>
      <c r="D20" s="21" t="s">
        <v>115</v>
      </c>
      <c r="E20" s="21"/>
    </row>
    <row r="21">
      <c r="A21" s="17"/>
      <c r="B21" s="17"/>
      <c r="C21" s="17"/>
      <c r="D21" s="17" t="s">
        <v>116</v>
      </c>
      <c r="E21" s="17" t="s">
        <v>86</v>
      </c>
    </row>
    <row r="23">
      <c r="A23" s="22" t="s">
        <v>82</v>
      </c>
      <c r="B23" s="22" t="s">
        <v>82</v>
      </c>
      <c r="C23" s="22" t="s">
        <v>82</v>
      </c>
      <c r="D23" s="22" t="s">
        <v>82</v>
      </c>
      <c r="E23" s="22" t="s">
        <v>82</v>
      </c>
    </row>
    <row r="24">
      <c r="A24" s="21" t="s">
        <v>83</v>
      </c>
      <c r="B24" s="21"/>
      <c r="C24" s="21"/>
      <c r="D24" s="21" t="s">
        <v>73</v>
      </c>
      <c r="E24" s="21"/>
    </row>
    <row r="25">
      <c r="A25" s="17" t="s">
        <v>135</v>
      </c>
      <c r="B25" s="17" t="s">
        <v>135</v>
      </c>
      <c r="C25" s="17" t="s">
        <v>135</v>
      </c>
      <c r="D25" s="17" t="s">
        <v>136</v>
      </c>
      <c r="E25" s="17" t="s">
        <v>86</v>
      </c>
    </row>
    <row r="27">
      <c r="A27" s="18" t="s">
        <v>111</v>
      </c>
      <c r="B27" s="18" t="s">
        <v>111</v>
      </c>
      <c r="C27" s="18" t="s">
        <v>111</v>
      </c>
      <c r="D27" s="18" t="s">
        <v>111</v>
      </c>
      <c r="E27" s="18" t="s">
        <v>111</v>
      </c>
    </row>
    <row r="28">
      <c r="A28" s="20"/>
      <c r="B28" s="20"/>
      <c r="C28" s="20"/>
      <c r="D28" s="20"/>
      <c r="E28" s="20"/>
    </row>
    <row r="29">
      <c r="A29" s="21" t="s">
        <v>73</v>
      </c>
      <c r="B29" s="21" t="s">
        <v>74</v>
      </c>
      <c r="C29" s="21" t="s">
        <v>80</v>
      </c>
      <c r="D29" s="21" t="s">
        <v>80</v>
      </c>
      <c r="E29" s="21" t="s">
        <v>9</v>
      </c>
    </row>
    <row r="30">
      <c r="A30" s="17" t="s">
        <v>76</v>
      </c>
      <c r="B30" s="17">
        <v>11</v>
      </c>
      <c r="C30" s="17" t="s">
        <v>112</v>
      </c>
      <c r="D30" s="17" t="s">
        <v>112</v>
      </c>
      <c r="E30" s="17">
        <v>11</v>
      </c>
    </row>
    <row r="32">
      <c r="A32" s="22" t="s">
        <v>113</v>
      </c>
      <c r="B32" s="22" t="s">
        <v>113</v>
      </c>
      <c r="C32" s="22" t="s">
        <v>113</v>
      </c>
      <c r="D32" s="22" t="s">
        <v>113</v>
      </c>
      <c r="E32" s="22" t="s">
        <v>113</v>
      </c>
    </row>
    <row r="33">
      <c r="A33" s="21" t="s">
        <v>114</v>
      </c>
      <c r="B33" s="21" t="s">
        <v>114</v>
      </c>
      <c r="C33" s="21" t="s">
        <v>114</v>
      </c>
      <c r="D33" s="21" t="s">
        <v>115</v>
      </c>
      <c r="E33" s="21"/>
    </row>
    <row r="34">
      <c r="A34" s="17"/>
      <c r="B34" s="17"/>
      <c r="C34" s="17"/>
      <c r="D34" s="17" t="s">
        <v>116</v>
      </c>
      <c r="E34" s="17" t="s">
        <v>86</v>
      </c>
    </row>
    <row r="36">
      <c r="A36" s="22" t="s">
        <v>82</v>
      </c>
      <c r="B36" s="22" t="s">
        <v>82</v>
      </c>
      <c r="C36" s="22" t="s">
        <v>82</v>
      </c>
      <c r="D36" s="22" t="s">
        <v>82</v>
      </c>
      <c r="E36" s="22" t="s">
        <v>82</v>
      </c>
    </row>
    <row r="37">
      <c r="A37" s="21" t="s">
        <v>83</v>
      </c>
      <c r="B37" s="21"/>
      <c r="C37" s="21"/>
      <c r="D37" s="21" t="s">
        <v>73</v>
      </c>
      <c r="E37" s="21"/>
    </row>
    <row r="38">
      <c r="A38" s="17" t="s">
        <v>137</v>
      </c>
      <c r="B38" s="17" t="s">
        <v>137</v>
      </c>
      <c r="C38" s="17" t="s">
        <v>137</v>
      </c>
      <c r="D38" s="17" t="s">
        <v>138</v>
      </c>
      <c r="E38" s="17" t="s">
        <v>86</v>
      </c>
    </row>
  </sheetData>
  <mergeCells>
    <mergeCell ref="A5:E5"/>
    <mergeCell ref="A6:E6"/>
    <mergeCell ref="A14:E14"/>
    <mergeCell ref="A15:E15"/>
    <mergeCell ref="C16:D16"/>
    <mergeCell ref="C17:D17"/>
    <mergeCell ref="A19:E19"/>
    <mergeCell ref="A20:C20"/>
    <mergeCell ref="A23:E23"/>
    <mergeCell ref="A24"/>
    <mergeCell ref="A25:C25"/>
    <mergeCell ref="A27:E27"/>
    <mergeCell ref="A28:E28"/>
    <mergeCell ref="C29:D29"/>
    <mergeCell ref="C30:D30"/>
    <mergeCell ref="A32:E32"/>
    <mergeCell ref="A33:C33"/>
    <mergeCell ref="A36:E36"/>
    <mergeCell ref="A37"/>
    <mergeCell ref="A38:C38"/>
  </mergeCells>
  <hyperlinks>
    <hyperlink ref="A2" r:id="rId2"/>
    <hyperlink ref="F2" r:id="rId3"/>
    <hyperlink ref="E11" r:id="rId4"/>
  </hyperlinks>
  <headerFooter/>
  <tableParts>
    <tablePart r:id="rId1"/>
  </tableParts>
</worksheet>
</file>

<file path=xl/worksheets/sheet15.xml><?xml version="1.0" encoding="utf-8"?>
<worksheet xmlns:r="http://schemas.openxmlformats.org/officeDocument/2006/relationships" xmlns="http://schemas.openxmlformats.org/spreadsheetml/2006/main">
  <sheetPr>
    <tabColor rgb="FFDFF0D8"/>
  </sheetPr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64</v>
      </c>
      <c r="B2" s="12" t="s">
        <v>65</v>
      </c>
      <c r="C2" s="12" t="s">
        <v>14</v>
      </c>
      <c r="D2" s="12" t="s">
        <v>66</v>
      </c>
      <c r="E2" s="12" t="s">
        <v>25</v>
      </c>
      <c r="F2" s="12" t="s">
        <v>139</v>
      </c>
      <c r="G2" s="12">
        <v>16.96599</v>
      </c>
      <c r="H2" s="12">
        <v>20.333739015000003</v>
      </c>
      <c r="I2" s="12">
        <v>1525.0304261250003</v>
      </c>
    </row>
    <row r="5">
      <c r="A5" s="14" t="s">
        <v>72</v>
      </c>
      <c r="B5" s="14" t="s">
        <v>72</v>
      </c>
      <c r="C5" s="14" t="s">
        <v>72</v>
      </c>
      <c r="D5" s="14" t="s">
        <v>72</v>
      </c>
      <c r="E5" s="14" t="s">
        <v>72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73</v>
      </c>
      <c r="C7" s="16" t="s">
        <v>74</v>
      </c>
      <c r="D7" s="16" t="s">
        <v>75</v>
      </c>
      <c r="E7" s="16" t="s">
        <v>9</v>
      </c>
    </row>
    <row r="8">
      <c r="A8" s="17">
        <v>1</v>
      </c>
      <c r="B8" s="17" t="s">
        <v>76</v>
      </c>
      <c r="C8" s="17">
        <v>75</v>
      </c>
      <c r="D8" s="17" t="s">
        <v>107</v>
      </c>
      <c r="E8" s="17">
        <v>75</v>
      </c>
    </row>
    <row r="9">
      <c r="A9" s="17" t="s">
        <v>78</v>
      </c>
      <c r="B9" s="17" t="s">
        <v>78</v>
      </c>
      <c r="C9" s="17">
        <f>SUBTOTAL(109,Criteria_Summary13.7.13[Elementos])</f>
      </c>
      <c r="D9" s="17" t="s">
        <v>78</v>
      </c>
      <c r="E9" s="17">
        <f>SUBTOTAL(109,Criteria_Summary13.7.13[Total])</f>
      </c>
    </row>
    <row r="10">
      <c r="A10" s="18" t="s">
        <v>89</v>
      </c>
      <c r="B10" s="18">
        <v>0</v>
      </c>
      <c r="C10" s="19"/>
      <c r="D10" s="19"/>
      <c r="E10" s="18">
        <v>75</v>
      </c>
    </row>
    <row r="13">
      <c r="A13" s="18" t="s">
        <v>107</v>
      </c>
      <c r="B13" s="18" t="s">
        <v>107</v>
      </c>
      <c r="C13" s="18" t="s">
        <v>107</v>
      </c>
      <c r="D13" s="18" t="s">
        <v>107</v>
      </c>
      <c r="E13" s="18" t="s">
        <v>107</v>
      </c>
    </row>
    <row r="14">
      <c r="A14" s="20"/>
      <c r="B14" s="20"/>
      <c r="C14" s="20"/>
      <c r="D14" s="20"/>
      <c r="E14" s="20"/>
    </row>
    <row r="15">
      <c r="A15" s="21" t="s">
        <v>73</v>
      </c>
      <c r="B15" s="21" t="s">
        <v>74</v>
      </c>
      <c r="C15" s="21" t="s">
        <v>80</v>
      </c>
      <c r="D15" s="21" t="s">
        <v>80</v>
      </c>
      <c r="E15" s="21" t="s">
        <v>9</v>
      </c>
    </row>
    <row r="16">
      <c r="A16" s="17" t="s">
        <v>76</v>
      </c>
      <c r="B16" s="17">
        <v>75</v>
      </c>
      <c r="C16" s="17" t="s">
        <v>112</v>
      </c>
      <c r="D16" s="17" t="s">
        <v>112</v>
      </c>
      <c r="E16" s="17">
        <v>75</v>
      </c>
    </row>
    <row r="18">
      <c r="A18" s="22" t="s">
        <v>82</v>
      </c>
      <c r="B18" s="22" t="s">
        <v>82</v>
      </c>
      <c r="C18" s="22" t="s">
        <v>82</v>
      </c>
      <c r="D18" s="22" t="s">
        <v>82</v>
      </c>
      <c r="E18" s="22" t="s">
        <v>82</v>
      </c>
    </row>
    <row r="19">
      <c r="A19" s="21" t="s">
        <v>83</v>
      </c>
      <c r="B19" s="21"/>
      <c r="C19" s="21"/>
      <c r="D19" s="21" t="s">
        <v>73</v>
      </c>
      <c r="E19" s="21"/>
    </row>
    <row r="20">
      <c r="A20" s="17" t="s">
        <v>140</v>
      </c>
      <c r="B20" s="17" t="s">
        <v>140</v>
      </c>
      <c r="C20" s="17" t="s">
        <v>140</v>
      </c>
      <c r="D20" s="17" t="s">
        <v>141</v>
      </c>
      <c r="E20" s="17" t="s">
        <v>86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6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68</v>
      </c>
      <c r="B2" s="12" t="s">
        <v>69</v>
      </c>
      <c r="C2" s="12" t="s">
        <v>42</v>
      </c>
      <c r="D2" s="12" t="s">
        <v>70</v>
      </c>
      <c r="E2" s="12" t="s">
        <v>25</v>
      </c>
      <c r="F2" s="12" t="s">
        <v>142</v>
      </c>
      <c r="G2" s="12">
        <v>23.19125178032</v>
      </c>
      <c r="H2" s="12">
        <v>27.79471525871352</v>
      </c>
      <c r="I2" s="12">
        <v>1445.3251934531031</v>
      </c>
    </row>
    <row r="5">
      <c r="A5" s="14" t="s">
        <v>72</v>
      </c>
      <c r="B5" s="14" t="s">
        <v>72</v>
      </c>
      <c r="C5" s="14" t="s">
        <v>72</v>
      </c>
      <c r="D5" s="14" t="s">
        <v>72</v>
      </c>
      <c r="E5" s="14" t="s">
        <v>72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73</v>
      </c>
      <c r="C7" s="16" t="s">
        <v>74</v>
      </c>
      <c r="D7" s="16" t="s">
        <v>75</v>
      </c>
      <c r="E7" s="16" t="s">
        <v>9</v>
      </c>
    </row>
    <row r="8">
      <c r="A8" s="17">
        <v>1</v>
      </c>
      <c r="B8" s="17" t="s">
        <v>76</v>
      </c>
      <c r="C8" s="17">
        <v>52</v>
      </c>
      <c r="D8" s="17" t="s">
        <v>111</v>
      </c>
      <c r="E8" s="17">
        <v>52</v>
      </c>
    </row>
    <row r="9">
      <c r="A9" s="17" t="s">
        <v>78</v>
      </c>
      <c r="B9" s="17" t="s">
        <v>78</v>
      </c>
      <c r="C9" s="17">
        <f>SUBTOTAL(109,Criteria_Summary13.7.14[Elementos])</f>
      </c>
      <c r="D9" s="17" t="s">
        <v>78</v>
      </c>
      <c r="E9" s="17">
        <f>SUBTOTAL(109,Criteria_Summary13.7.14[Total])</f>
      </c>
    </row>
    <row r="10">
      <c r="A10" s="18" t="s">
        <v>89</v>
      </c>
      <c r="B10" s="18">
        <v>0</v>
      </c>
      <c r="C10" s="19"/>
      <c r="D10" s="19"/>
      <c r="E10" s="18">
        <v>52</v>
      </c>
    </row>
    <row r="13">
      <c r="A13" s="18" t="s">
        <v>111</v>
      </c>
      <c r="B13" s="18" t="s">
        <v>111</v>
      </c>
      <c r="C13" s="18" t="s">
        <v>111</v>
      </c>
      <c r="D13" s="18" t="s">
        <v>111</v>
      </c>
      <c r="E13" s="18" t="s">
        <v>111</v>
      </c>
    </row>
    <row r="14">
      <c r="A14" s="20"/>
      <c r="B14" s="20"/>
      <c r="C14" s="20"/>
      <c r="D14" s="20"/>
      <c r="E14" s="20"/>
    </row>
    <row r="15">
      <c r="A15" s="21" t="s">
        <v>73</v>
      </c>
      <c r="B15" s="21" t="s">
        <v>74</v>
      </c>
      <c r="C15" s="21" t="s">
        <v>80</v>
      </c>
      <c r="D15" s="21" t="s">
        <v>80</v>
      </c>
      <c r="E15" s="21" t="s">
        <v>9</v>
      </c>
    </row>
    <row r="16">
      <c r="A16" s="17" t="s">
        <v>76</v>
      </c>
      <c r="B16" s="17">
        <v>52</v>
      </c>
      <c r="C16" s="17" t="s">
        <v>112</v>
      </c>
      <c r="D16" s="17" t="s">
        <v>112</v>
      </c>
      <c r="E16" s="17">
        <v>52</v>
      </c>
    </row>
    <row r="18">
      <c r="A18" s="22" t="s">
        <v>113</v>
      </c>
      <c r="B18" s="22" t="s">
        <v>113</v>
      </c>
      <c r="C18" s="22" t="s">
        <v>113</v>
      </c>
      <c r="D18" s="22" t="s">
        <v>113</v>
      </c>
      <c r="E18" s="22" t="s">
        <v>113</v>
      </c>
    </row>
    <row r="19">
      <c r="A19" s="21" t="s">
        <v>114</v>
      </c>
      <c r="B19" s="21" t="s">
        <v>114</v>
      </c>
      <c r="C19" s="21" t="s">
        <v>114</v>
      </c>
      <c r="D19" s="21" t="s">
        <v>115</v>
      </c>
      <c r="E19" s="21"/>
    </row>
    <row r="20">
      <c r="A20" s="17"/>
      <c r="B20" s="17"/>
      <c r="C20" s="17"/>
      <c r="D20" s="17" t="s">
        <v>116</v>
      </c>
      <c r="E20" s="17" t="s">
        <v>86</v>
      </c>
    </row>
    <row r="22">
      <c r="A22" s="22" t="s">
        <v>82</v>
      </c>
      <c r="B22" s="22" t="s">
        <v>82</v>
      </c>
      <c r="C22" s="22" t="s">
        <v>82</v>
      </c>
      <c r="D22" s="22" t="s">
        <v>82</v>
      </c>
      <c r="E22" s="22" t="s">
        <v>82</v>
      </c>
    </row>
    <row r="23">
      <c r="A23" s="21" t="s">
        <v>83</v>
      </c>
      <c r="B23" s="21"/>
      <c r="C23" s="21"/>
      <c r="D23" s="21" t="s">
        <v>73</v>
      </c>
      <c r="E23" s="21"/>
    </row>
    <row r="24">
      <c r="A24" s="17" t="s">
        <v>143</v>
      </c>
      <c r="B24" s="17" t="s">
        <v>143</v>
      </c>
      <c r="C24" s="17" t="s">
        <v>143</v>
      </c>
      <c r="D24" s="17" t="s">
        <v>144</v>
      </c>
      <c r="E24" s="17" t="s">
        <v>86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7.xml><?xml version="1.0" encoding="utf-8"?>
<worksheet xmlns:r="http://schemas.openxmlformats.org/officeDocument/2006/relationships" xmlns="http://schemas.openxmlformats.org/spreadsheetml/2006/main">
  <dimension ref="A1:E19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15</v>
      </c>
      <c r="B1" s="9" t="s">
        <v>15</v>
      </c>
      <c r="C1" s="9" t="s">
        <v>15</v>
      </c>
      <c r="D1" s="9" t="s">
        <v>15</v>
      </c>
      <c r="E1" s="9" t="s">
        <v>15</v>
      </c>
    </row>
    <row r="2">
      <c r="A2" s="9" t="s">
        <v>15</v>
      </c>
      <c r="B2" s="9" t="s">
        <v>15</v>
      </c>
      <c r="C2" s="9" t="s">
        <v>15</v>
      </c>
      <c r="D2" s="9" t="s">
        <v>15</v>
      </c>
      <c r="E2" s="9" t="s">
        <v>15</v>
      </c>
    </row>
    <row r="4">
      <c r="A4" s="18" t="s">
        <v>77</v>
      </c>
      <c r="B4" s="18" t="s">
        <v>77</v>
      </c>
      <c r="C4" s="18" t="s">
        <v>77</v>
      </c>
      <c r="D4" s="18" t="s">
        <v>77</v>
      </c>
      <c r="E4" s="18" t="s">
        <v>77</v>
      </c>
    </row>
    <row r="5">
      <c r="A5" s="23" t="s">
        <v>78</v>
      </c>
      <c r="B5" s="23" t="s">
        <v>78</v>
      </c>
      <c r="C5" s="23" t="s">
        <v>78</v>
      </c>
      <c r="D5" s="23" t="s">
        <v>78</v>
      </c>
      <c r="E5" s="23" t="s">
        <v>78</v>
      </c>
    </row>
    <row r="6">
      <c r="A6" s="16" t="s">
        <v>145</v>
      </c>
      <c r="B6" s="16" t="s">
        <v>146</v>
      </c>
      <c r="C6" s="16" t="s">
        <v>147</v>
      </c>
      <c r="D6" s="16" t="s">
        <v>148</v>
      </c>
      <c r="E6" s="16" t="s">
        <v>149</v>
      </c>
    </row>
    <row r="7">
      <c r="A7" s="17" t="s">
        <v>150</v>
      </c>
      <c r="B7" s="17" t="s">
        <v>116</v>
      </c>
      <c r="C7" s="17" t="s">
        <v>85</v>
      </c>
      <c r="D7" s="17" t="s">
        <v>151</v>
      </c>
      <c r="E7" s="17">
        <v>0.15970000000000051</v>
      </c>
    </row>
    <row r="8">
      <c r="A8" s="17" t="s">
        <v>150</v>
      </c>
      <c r="B8" s="17" t="s">
        <v>116</v>
      </c>
      <c r="C8" s="17" t="s">
        <v>85</v>
      </c>
      <c r="D8" s="17" t="s">
        <v>152</v>
      </c>
      <c r="E8" s="17">
        <v>0.05969999999999942</v>
      </c>
    </row>
    <row r="9">
      <c r="A9" s="17" t="s">
        <v>150</v>
      </c>
      <c r="B9" s="17" t="s">
        <v>116</v>
      </c>
      <c r="C9" s="17" t="s">
        <v>85</v>
      </c>
      <c r="D9" s="17" t="s">
        <v>153</v>
      </c>
      <c r="E9" s="17">
        <v>0.29970000000000008</v>
      </c>
    </row>
    <row r="10">
      <c r="A10" s="17" t="s">
        <v>150</v>
      </c>
      <c r="B10" s="17" t="s">
        <v>116</v>
      </c>
      <c r="C10" s="17" t="s">
        <v>85</v>
      </c>
      <c r="D10" s="17" t="s">
        <v>154</v>
      </c>
      <c r="E10" s="17">
        <v>0.14470000000000013</v>
      </c>
    </row>
    <row r="11">
      <c r="A11" s="17" t="s">
        <v>150</v>
      </c>
      <c r="B11" s="17" t="s">
        <v>116</v>
      </c>
      <c r="C11" s="17" t="s">
        <v>85</v>
      </c>
      <c r="D11" s="17" t="s">
        <v>155</v>
      </c>
      <c r="E11" s="17">
        <v>1.0344000000000004</v>
      </c>
    </row>
    <row r="12">
      <c r="A12" s="17" t="s">
        <v>150</v>
      </c>
      <c r="B12" s="17" t="s">
        <v>116</v>
      </c>
      <c r="C12" s="17" t="s">
        <v>85</v>
      </c>
      <c r="D12" s="17" t="s">
        <v>156</v>
      </c>
      <c r="E12" s="17">
        <v>0.015991047407432773</v>
      </c>
    </row>
    <row r="13">
      <c r="A13" s="17" t="s">
        <v>150</v>
      </c>
      <c r="B13" s="17" t="s">
        <v>116</v>
      </c>
      <c r="C13" s="17" t="s">
        <v>85</v>
      </c>
      <c r="D13" s="17" t="s">
        <v>157</v>
      </c>
      <c r="E13" s="17">
        <v>0.13530000000000389</v>
      </c>
    </row>
    <row r="14">
      <c r="A14" s="17" t="s">
        <v>150</v>
      </c>
      <c r="B14" s="17" t="s">
        <v>116</v>
      </c>
      <c r="C14" s="17" t="s">
        <v>85</v>
      </c>
      <c r="D14" s="17" t="s">
        <v>158</v>
      </c>
      <c r="E14" s="17">
        <v>2.8404999999994929</v>
      </c>
    </row>
    <row r="15">
      <c r="A15" s="17" t="s">
        <v>150</v>
      </c>
      <c r="B15" s="17" t="s">
        <v>116</v>
      </c>
      <c r="C15" s="17" t="s">
        <v>85</v>
      </c>
      <c r="D15" s="17" t="s">
        <v>159</v>
      </c>
      <c r="E15" s="17">
        <v>0.7393629653970808</v>
      </c>
    </row>
    <row r="16">
      <c r="A16" s="17" t="s">
        <v>150</v>
      </c>
      <c r="B16" s="17" t="s">
        <v>116</v>
      </c>
      <c r="C16" s="17" t="s">
        <v>85</v>
      </c>
      <c r="D16" s="17" t="s">
        <v>160</v>
      </c>
      <c r="E16" s="17">
        <v>0.12406203460290864</v>
      </c>
    </row>
    <row r="17">
      <c r="A17" s="17" t="s">
        <v>150</v>
      </c>
      <c r="B17" s="17" t="s">
        <v>116</v>
      </c>
      <c r="C17" s="17" t="s">
        <v>85</v>
      </c>
      <c r="D17" s="17" t="s">
        <v>161</v>
      </c>
      <c r="E17" s="17">
        <v>0.37485655514280225</v>
      </c>
    </row>
    <row r="18">
      <c r="A18" s="17" t="s">
        <v>150</v>
      </c>
      <c r="B18" s="17" t="s">
        <v>116</v>
      </c>
      <c r="C18" s="17" t="s">
        <v>85</v>
      </c>
      <c r="D18" s="17" t="s">
        <v>162</v>
      </c>
      <c r="E18" s="17">
        <v>0.32794344485719706</v>
      </c>
    </row>
    <row r="19">
      <c r="A19" s="1" t="s">
        <v>78</v>
      </c>
      <c r="B19" s="1" t="s">
        <v>78</v>
      </c>
      <c r="C19" s="1">
        <f>SUBTOTAL(103,Elements13_7_11[Elemento])</f>
      </c>
      <c r="D19" s="1" t="s">
        <v>78</v>
      </c>
      <c r="E19" s="1">
        <f>SUBTOTAL(109,Elements13_7_11[Totais:])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18.xml><?xml version="1.0" encoding="utf-8"?>
<worksheet xmlns:r="http://schemas.openxmlformats.org/officeDocument/2006/relationships" xmlns="http://schemas.openxmlformats.org/spreadsheetml/2006/main">
  <dimension ref="A1:E146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20</v>
      </c>
      <c r="B1" s="9" t="s">
        <v>20</v>
      </c>
      <c r="C1" s="9" t="s">
        <v>20</v>
      </c>
      <c r="D1" s="9" t="s">
        <v>20</v>
      </c>
      <c r="E1" s="9" t="s">
        <v>20</v>
      </c>
    </row>
    <row r="2">
      <c r="A2" s="9" t="s">
        <v>20</v>
      </c>
      <c r="B2" s="9" t="s">
        <v>20</v>
      </c>
      <c r="C2" s="9" t="s">
        <v>20</v>
      </c>
      <c r="D2" s="9" t="s">
        <v>20</v>
      </c>
      <c r="E2" s="9" t="s">
        <v>20</v>
      </c>
    </row>
    <row r="4">
      <c r="A4" s="18" t="s">
        <v>88</v>
      </c>
      <c r="B4" s="18" t="s">
        <v>88</v>
      </c>
      <c r="C4" s="18" t="s">
        <v>88</v>
      </c>
      <c r="D4" s="18" t="s">
        <v>88</v>
      </c>
      <c r="E4" s="18" t="s">
        <v>88</v>
      </c>
    </row>
    <row r="5">
      <c r="A5" s="23" t="s">
        <v>81</v>
      </c>
      <c r="B5" s="23" t="s">
        <v>81</v>
      </c>
      <c r="C5" s="23" t="s">
        <v>81</v>
      </c>
      <c r="D5" s="23" t="s">
        <v>81</v>
      </c>
      <c r="E5" s="23" t="s">
        <v>81</v>
      </c>
    </row>
    <row r="6">
      <c r="A6" s="16" t="s">
        <v>145</v>
      </c>
      <c r="B6" s="16" t="s">
        <v>146</v>
      </c>
      <c r="C6" s="16" t="s">
        <v>147</v>
      </c>
      <c r="D6" s="16" t="s">
        <v>148</v>
      </c>
      <c r="E6" s="16" t="s">
        <v>149</v>
      </c>
    </row>
    <row r="7">
      <c r="A7" s="17" t="s">
        <v>150</v>
      </c>
      <c r="B7" s="17" t="s">
        <v>116</v>
      </c>
      <c r="C7" s="17" t="s">
        <v>91</v>
      </c>
      <c r="D7" s="17" t="s">
        <v>163</v>
      </c>
      <c r="E7" s="17">
        <v>0.73300000111391994</v>
      </c>
    </row>
    <row r="8">
      <c r="A8" s="17" t="s">
        <v>150</v>
      </c>
      <c r="B8" s="17" t="s">
        <v>116</v>
      </c>
      <c r="C8" s="17" t="s">
        <v>91</v>
      </c>
      <c r="D8" s="17" t="s">
        <v>164</v>
      </c>
      <c r="E8" s="17">
        <v>0.752974353073332</v>
      </c>
    </row>
    <row r="9">
      <c r="A9" s="17" t="s">
        <v>150</v>
      </c>
      <c r="B9" s="17" t="s">
        <v>116</v>
      </c>
      <c r="C9" s="17" t="s">
        <v>91</v>
      </c>
      <c r="D9" s="17" t="s">
        <v>165</v>
      </c>
      <c r="E9" s="17">
        <v>0.733000001113933</v>
      </c>
    </row>
    <row r="10">
      <c r="A10" s="17" t="s">
        <v>150</v>
      </c>
      <c r="B10" s="17" t="s">
        <v>116</v>
      </c>
      <c r="C10" s="17" t="s">
        <v>91</v>
      </c>
      <c r="D10" s="17" t="s">
        <v>166</v>
      </c>
      <c r="E10" s="17">
        <v>8.8992670394572357</v>
      </c>
    </row>
    <row r="11">
      <c r="A11" s="17" t="s">
        <v>150</v>
      </c>
      <c r="B11" s="17" t="s">
        <v>116</v>
      </c>
      <c r="C11" s="17" t="s">
        <v>91</v>
      </c>
      <c r="D11" s="17" t="s">
        <v>167</v>
      </c>
      <c r="E11" s="17">
        <v>0.95188459273759973</v>
      </c>
    </row>
    <row r="12">
      <c r="A12" s="17" t="s">
        <v>150</v>
      </c>
      <c r="B12" s="17" t="s">
        <v>116</v>
      </c>
      <c r="C12" s="17" t="s">
        <v>91</v>
      </c>
      <c r="D12" s="17" t="s">
        <v>168</v>
      </c>
      <c r="E12" s="17">
        <v>0.068000000103383</v>
      </c>
    </row>
    <row r="13">
      <c r="A13" s="17" t="s">
        <v>150</v>
      </c>
      <c r="B13" s="17" t="s">
        <v>116</v>
      </c>
      <c r="C13" s="17" t="s">
        <v>91</v>
      </c>
      <c r="D13" s="17" t="s">
        <v>169</v>
      </c>
      <c r="E13" s="17">
        <v>0.73300000111393515</v>
      </c>
    </row>
    <row r="14">
      <c r="A14" s="17" t="s">
        <v>150</v>
      </c>
      <c r="B14" s="17" t="s">
        <v>116</v>
      </c>
      <c r="C14" s="17" t="s">
        <v>91</v>
      </c>
      <c r="D14" s="17" t="s">
        <v>170</v>
      </c>
      <c r="E14" s="17">
        <v>1.2039419319208819</v>
      </c>
    </row>
    <row r="15">
      <c r="A15" s="17" t="s">
        <v>150</v>
      </c>
      <c r="B15" s="17" t="s">
        <v>116</v>
      </c>
      <c r="C15" s="17" t="s">
        <v>91</v>
      </c>
      <c r="D15" s="17" t="s">
        <v>171</v>
      </c>
      <c r="E15" s="17">
        <v>0.068000000103306618</v>
      </c>
    </row>
    <row r="16">
      <c r="A16" s="17" t="s">
        <v>150</v>
      </c>
      <c r="B16" s="17" t="s">
        <v>116</v>
      </c>
      <c r="C16" s="17" t="s">
        <v>91</v>
      </c>
      <c r="D16" s="17" t="s">
        <v>172</v>
      </c>
      <c r="E16" s="17">
        <v>0.73300000111393815</v>
      </c>
    </row>
    <row r="17">
      <c r="A17" s="17" t="s">
        <v>150</v>
      </c>
      <c r="B17" s="17" t="s">
        <v>116</v>
      </c>
      <c r="C17" s="17" t="s">
        <v>91</v>
      </c>
      <c r="D17" s="17" t="s">
        <v>173</v>
      </c>
      <c r="E17" s="17">
        <v>0.095440993034394919</v>
      </c>
    </row>
    <row r="18">
      <c r="A18" s="17" t="s">
        <v>150</v>
      </c>
      <c r="B18" s="17" t="s">
        <v>116</v>
      </c>
      <c r="C18" s="17" t="s">
        <v>91</v>
      </c>
      <c r="D18" s="17" t="s">
        <v>174</v>
      </c>
      <c r="E18" s="17">
        <v>0.068000000103384</v>
      </c>
    </row>
    <row r="19">
      <c r="A19" s="17" t="s">
        <v>150</v>
      </c>
      <c r="B19" s="17" t="s">
        <v>116</v>
      </c>
      <c r="C19" s="17" t="s">
        <v>91</v>
      </c>
      <c r="D19" s="17" t="s">
        <v>175</v>
      </c>
      <c r="E19" s="17">
        <v>1.4417496771580698</v>
      </c>
    </row>
    <row r="20">
      <c r="A20" s="17" t="s">
        <v>150</v>
      </c>
      <c r="B20" s="17" t="s">
        <v>116</v>
      </c>
      <c r="C20" s="17" t="s">
        <v>91</v>
      </c>
      <c r="D20" s="17" t="s">
        <v>176</v>
      </c>
      <c r="E20" s="17">
        <v>0.73300000111393815</v>
      </c>
    </row>
    <row r="21">
      <c r="A21" s="17" t="s">
        <v>150</v>
      </c>
      <c r="B21" s="17" t="s">
        <v>116</v>
      </c>
      <c r="C21" s="17" t="s">
        <v>91</v>
      </c>
      <c r="D21" s="17" t="s">
        <v>177</v>
      </c>
      <c r="E21" s="17">
        <v>0.11430674226713125</v>
      </c>
    </row>
    <row r="22">
      <c r="A22" s="17" t="s">
        <v>150</v>
      </c>
      <c r="B22" s="17" t="s">
        <v>116</v>
      </c>
      <c r="C22" s="17" t="s">
        <v>91</v>
      </c>
      <c r="D22" s="17" t="s">
        <v>178</v>
      </c>
      <c r="E22" s="17">
        <v>1.03473006404377</v>
      </c>
    </row>
    <row r="23">
      <c r="A23" s="17" t="s">
        <v>150</v>
      </c>
      <c r="B23" s="17" t="s">
        <v>116</v>
      </c>
      <c r="C23" s="17" t="s">
        <v>91</v>
      </c>
      <c r="D23" s="17" t="s">
        <v>179</v>
      </c>
      <c r="E23" s="17">
        <v>0.817990827139434</v>
      </c>
    </row>
    <row r="24">
      <c r="A24" s="17" t="s">
        <v>150</v>
      </c>
      <c r="B24" s="17" t="s">
        <v>116</v>
      </c>
      <c r="C24" s="17" t="s">
        <v>91</v>
      </c>
      <c r="D24" s="17" t="s">
        <v>180</v>
      </c>
      <c r="E24" s="17">
        <v>0.11600000017647702</v>
      </c>
    </row>
    <row r="25">
      <c r="A25" s="17" t="s">
        <v>150</v>
      </c>
      <c r="B25" s="17" t="s">
        <v>116</v>
      </c>
      <c r="C25" s="17" t="s">
        <v>91</v>
      </c>
      <c r="D25" s="17" t="s">
        <v>181</v>
      </c>
      <c r="E25" s="17">
        <v>8.45823598979065</v>
      </c>
    </row>
    <row r="26">
      <c r="A26" s="17" t="s">
        <v>150</v>
      </c>
      <c r="B26" s="17" t="s">
        <v>116</v>
      </c>
      <c r="C26" s="17" t="s">
        <v>91</v>
      </c>
      <c r="D26" s="17" t="s">
        <v>182</v>
      </c>
      <c r="E26" s="17">
        <v>2.0648459423523957</v>
      </c>
    </row>
    <row r="27">
      <c r="A27" s="17" t="s">
        <v>150</v>
      </c>
      <c r="B27" s="17" t="s">
        <v>116</v>
      </c>
      <c r="C27" s="17" t="s">
        <v>91</v>
      </c>
      <c r="D27" s="17" t="s">
        <v>183</v>
      </c>
      <c r="E27" s="17">
        <v>7.76600001180431</v>
      </c>
    </row>
    <row r="28">
      <c r="A28" s="17" t="s">
        <v>150</v>
      </c>
      <c r="B28" s="17" t="s">
        <v>116</v>
      </c>
      <c r="C28" s="17" t="s">
        <v>91</v>
      </c>
      <c r="D28" s="17" t="s">
        <v>184</v>
      </c>
      <c r="E28" s="17">
        <v>9.0005351323130043</v>
      </c>
    </row>
    <row r="29">
      <c r="A29" s="17" t="s">
        <v>150</v>
      </c>
      <c r="B29" s="17" t="s">
        <v>116</v>
      </c>
      <c r="C29" s="17" t="s">
        <v>91</v>
      </c>
      <c r="D29" s="17" t="s">
        <v>185</v>
      </c>
      <c r="E29" s="17">
        <v>1.9260000029275202</v>
      </c>
    </row>
    <row r="30">
      <c r="A30" s="17" t="s">
        <v>150</v>
      </c>
      <c r="B30" s="17" t="s">
        <v>116</v>
      </c>
      <c r="C30" s="17" t="s">
        <v>91</v>
      </c>
      <c r="D30" s="17" t="s">
        <v>186</v>
      </c>
      <c r="E30" s="17">
        <v>0.24202942289795076</v>
      </c>
    </row>
    <row r="31">
      <c r="A31" s="17" t="s">
        <v>150</v>
      </c>
      <c r="B31" s="17" t="s">
        <v>116</v>
      </c>
      <c r="C31" s="17" t="s">
        <v>91</v>
      </c>
      <c r="D31" s="17" t="s">
        <v>187</v>
      </c>
      <c r="E31" s="17">
        <v>0.341750000519465</v>
      </c>
    </row>
    <row r="32">
      <c r="A32" s="17" t="s">
        <v>150</v>
      </c>
      <c r="B32" s="17" t="s">
        <v>116</v>
      </c>
      <c r="C32" s="17" t="s">
        <v>91</v>
      </c>
      <c r="D32" s="17" t="s">
        <v>188</v>
      </c>
      <c r="E32" s="17">
        <v>0.14800000022496398</v>
      </c>
    </row>
    <row r="33">
      <c r="A33" s="17" t="s">
        <v>150</v>
      </c>
      <c r="B33" s="17" t="s">
        <v>116</v>
      </c>
      <c r="C33" s="17" t="s">
        <v>91</v>
      </c>
      <c r="D33" s="17" t="s">
        <v>189</v>
      </c>
      <c r="E33" s="17">
        <v>0.24237664863592154</v>
      </c>
    </row>
    <row r="34">
      <c r="A34" s="17" t="s">
        <v>150</v>
      </c>
      <c r="B34" s="17" t="s">
        <v>116</v>
      </c>
      <c r="C34" s="17" t="s">
        <v>91</v>
      </c>
      <c r="D34" s="17" t="s">
        <v>190</v>
      </c>
      <c r="E34" s="17">
        <v>0.24757480697486473</v>
      </c>
    </row>
    <row r="35">
      <c r="A35" s="17" t="s">
        <v>150</v>
      </c>
      <c r="B35" s="17" t="s">
        <v>116</v>
      </c>
      <c r="C35" s="17" t="s">
        <v>91</v>
      </c>
      <c r="D35" s="17" t="s">
        <v>191</v>
      </c>
      <c r="E35" s="17">
        <v>0.18603322767904251</v>
      </c>
    </row>
    <row r="36">
      <c r="A36" s="17" t="s">
        <v>150</v>
      </c>
      <c r="B36" s="17" t="s">
        <v>116</v>
      </c>
      <c r="C36" s="17" t="s">
        <v>91</v>
      </c>
      <c r="D36" s="17" t="s">
        <v>192</v>
      </c>
      <c r="E36" s="17">
        <v>0.097032307159212711</v>
      </c>
    </row>
    <row r="37">
      <c r="A37" s="17" t="s">
        <v>150</v>
      </c>
      <c r="B37" s="17" t="s">
        <v>116</v>
      </c>
      <c r="C37" s="17" t="s">
        <v>91</v>
      </c>
      <c r="D37" s="17" t="s">
        <v>193</v>
      </c>
      <c r="E37" s="17">
        <v>14.941016732496047</v>
      </c>
    </row>
    <row r="38">
      <c r="A38" s="17" t="s">
        <v>150</v>
      </c>
      <c r="B38" s="17" t="s">
        <v>116</v>
      </c>
      <c r="C38" s="17" t="s">
        <v>91</v>
      </c>
      <c r="D38" s="17" t="s">
        <v>194</v>
      </c>
      <c r="E38" s="17">
        <v>0.15128980491517152</v>
      </c>
    </row>
    <row r="39">
      <c r="A39" s="17" t="s">
        <v>150</v>
      </c>
      <c r="B39" s="17" t="s">
        <v>116</v>
      </c>
      <c r="C39" s="17" t="s">
        <v>91</v>
      </c>
      <c r="D39" s="17" t="s">
        <v>195</v>
      </c>
      <c r="E39" s="17">
        <v>0.15605238607044863</v>
      </c>
    </row>
    <row r="40">
      <c r="A40" s="17" t="s">
        <v>150</v>
      </c>
      <c r="B40" s="17" t="s">
        <v>116</v>
      </c>
      <c r="C40" s="17" t="s">
        <v>91</v>
      </c>
      <c r="D40" s="17" t="s">
        <v>196</v>
      </c>
      <c r="E40" s="17">
        <v>0.055057324251246431</v>
      </c>
    </row>
    <row r="41">
      <c r="A41" s="17" t="s">
        <v>150</v>
      </c>
      <c r="B41" s="17" t="s">
        <v>116</v>
      </c>
      <c r="C41" s="17" t="s">
        <v>91</v>
      </c>
      <c r="D41" s="17" t="s">
        <v>197</v>
      </c>
      <c r="E41" s="17">
        <v>0.068650716948931892</v>
      </c>
    </row>
    <row r="42">
      <c r="A42" s="17" t="s">
        <v>150</v>
      </c>
      <c r="B42" s="17" t="s">
        <v>116</v>
      </c>
      <c r="C42" s="17" t="s">
        <v>91</v>
      </c>
      <c r="D42" s="17" t="s">
        <v>198</v>
      </c>
      <c r="E42" s="17">
        <v>0.13445389984726294</v>
      </c>
    </row>
    <row r="43">
      <c r="A43" s="17" t="s">
        <v>150</v>
      </c>
      <c r="B43" s="17" t="s">
        <v>116</v>
      </c>
      <c r="C43" s="17" t="s">
        <v>91</v>
      </c>
      <c r="D43" s="17" t="s">
        <v>199</v>
      </c>
      <c r="E43" s="17">
        <v>0.054682924315829447</v>
      </c>
    </row>
    <row r="44">
      <c r="A44" s="17" t="s">
        <v>150</v>
      </c>
      <c r="B44" s="17" t="s">
        <v>116</v>
      </c>
      <c r="C44" s="17" t="s">
        <v>91</v>
      </c>
      <c r="D44" s="17" t="s">
        <v>200</v>
      </c>
      <c r="E44" s="17">
        <v>8.8318468170425781</v>
      </c>
    </row>
    <row r="45">
      <c r="A45" s="17" t="s">
        <v>150</v>
      </c>
      <c r="B45" s="17" t="s">
        <v>116</v>
      </c>
      <c r="C45" s="17" t="s">
        <v>91</v>
      </c>
      <c r="D45" s="17" t="s">
        <v>201</v>
      </c>
      <c r="E45" s="17">
        <v>0.29460174062338967</v>
      </c>
    </row>
    <row r="46">
      <c r="A46" s="17" t="s">
        <v>150</v>
      </c>
      <c r="B46" s="17" t="s">
        <v>116</v>
      </c>
      <c r="C46" s="17" t="s">
        <v>91</v>
      </c>
      <c r="D46" s="17" t="s">
        <v>202</v>
      </c>
      <c r="E46" s="17">
        <v>0.25247420943501081</v>
      </c>
    </row>
    <row r="47">
      <c r="A47" s="17" t="s">
        <v>150</v>
      </c>
      <c r="B47" s="17" t="s">
        <v>116</v>
      </c>
      <c r="C47" s="17" t="s">
        <v>91</v>
      </c>
      <c r="D47" s="17" t="s">
        <v>203</v>
      </c>
      <c r="E47" s="17">
        <v>2.8203033765480816</v>
      </c>
    </row>
    <row r="48">
      <c r="A48" s="17" t="s">
        <v>150</v>
      </c>
      <c r="B48" s="17" t="s">
        <v>116</v>
      </c>
      <c r="C48" s="17" t="s">
        <v>91</v>
      </c>
      <c r="D48" s="17" t="s">
        <v>204</v>
      </c>
      <c r="E48" s="17">
        <v>0.10164282329343011</v>
      </c>
    </row>
    <row r="49">
      <c r="A49" s="17" t="s">
        <v>150</v>
      </c>
      <c r="B49" s="17" t="s">
        <v>116</v>
      </c>
      <c r="C49" s="17" t="s">
        <v>91</v>
      </c>
      <c r="D49" s="17" t="s">
        <v>205</v>
      </c>
      <c r="E49" s="17">
        <v>0.0532465107283034</v>
      </c>
    </row>
    <row r="50">
      <c r="A50" s="17" t="s">
        <v>150</v>
      </c>
      <c r="B50" s="17" t="s">
        <v>116</v>
      </c>
      <c r="C50" s="17" t="s">
        <v>91</v>
      </c>
      <c r="D50" s="17" t="s">
        <v>206</v>
      </c>
      <c r="E50" s="17">
        <v>2.9321015152102246</v>
      </c>
    </row>
    <row r="51">
      <c r="A51" s="17" t="s">
        <v>150</v>
      </c>
      <c r="B51" s="17" t="s">
        <v>116</v>
      </c>
      <c r="C51" s="17" t="s">
        <v>91</v>
      </c>
      <c r="D51" s="17" t="s">
        <v>207</v>
      </c>
      <c r="E51" s="17">
        <v>0.12371273849920739</v>
      </c>
    </row>
    <row r="52">
      <c r="A52" s="17" t="s">
        <v>150</v>
      </c>
      <c r="B52" s="17" t="s">
        <v>116</v>
      </c>
      <c r="C52" s="17" t="s">
        <v>91</v>
      </c>
      <c r="D52" s="17" t="s">
        <v>208</v>
      </c>
      <c r="E52" s="17">
        <v>0.1166199224473253</v>
      </c>
    </row>
    <row r="53">
      <c r="A53" s="17" t="s">
        <v>150</v>
      </c>
      <c r="B53" s="17" t="s">
        <v>116</v>
      </c>
      <c r="C53" s="17" t="s">
        <v>91</v>
      </c>
      <c r="D53" s="17" t="s">
        <v>209</v>
      </c>
      <c r="E53" s="17">
        <v>0.059205483317396043</v>
      </c>
    </row>
    <row r="54">
      <c r="A54" s="17" t="s">
        <v>150</v>
      </c>
      <c r="B54" s="17" t="s">
        <v>116</v>
      </c>
      <c r="C54" s="17" t="s">
        <v>91</v>
      </c>
      <c r="D54" s="17" t="s">
        <v>210</v>
      </c>
      <c r="E54" s="17">
        <v>9.796790949136394</v>
      </c>
    </row>
    <row r="55">
      <c r="A55" s="17" t="s">
        <v>150</v>
      </c>
      <c r="B55" s="17" t="s">
        <v>116</v>
      </c>
      <c r="C55" s="17" t="s">
        <v>91</v>
      </c>
      <c r="D55" s="17" t="s">
        <v>211</v>
      </c>
      <c r="E55" s="17">
        <v>0.085062309811426609</v>
      </c>
    </row>
    <row r="56">
      <c r="A56" s="17" t="s">
        <v>150</v>
      </c>
      <c r="B56" s="17" t="s">
        <v>116</v>
      </c>
      <c r="C56" s="17" t="s">
        <v>91</v>
      </c>
      <c r="D56" s="17" t="s">
        <v>212</v>
      </c>
      <c r="E56" s="17">
        <v>0.085223363247767719</v>
      </c>
    </row>
    <row r="57">
      <c r="A57" s="17" t="s">
        <v>150</v>
      </c>
      <c r="B57" s="17" t="s">
        <v>116</v>
      </c>
      <c r="C57" s="17" t="s">
        <v>91</v>
      </c>
      <c r="D57" s="17" t="s">
        <v>213</v>
      </c>
      <c r="E57" s="17">
        <v>0.11600000017631501</v>
      </c>
    </row>
    <row r="58">
      <c r="A58" s="17" t="s">
        <v>150</v>
      </c>
      <c r="B58" s="17" t="s">
        <v>116</v>
      </c>
      <c r="C58" s="17" t="s">
        <v>91</v>
      </c>
      <c r="D58" s="17" t="s">
        <v>214</v>
      </c>
      <c r="E58" s="17">
        <v>0.733000001114208</v>
      </c>
    </row>
    <row r="59">
      <c r="A59" s="17" t="s">
        <v>150</v>
      </c>
      <c r="B59" s="17" t="s">
        <v>116</v>
      </c>
      <c r="C59" s="17" t="s">
        <v>91</v>
      </c>
      <c r="D59" s="17" t="s">
        <v>215</v>
      </c>
      <c r="E59" s="17">
        <v>2.02600000307953</v>
      </c>
    </row>
    <row r="60">
      <c r="A60" s="17" t="s">
        <v>150</v>
      </c>
      <c r="B60" s="17" t="s">
        <v>116</v>
      </c>
      <c r="C60" s="17" t="s">
        <v>91</v>
      </c>
      <c r="D60" s="17" t="s">
        <v>216</v>
      </c>
      <c r="E60" s="17">
        <v>14.80100002249752</v>
      </c>
    </row>
    <row r="61">
      <c r="A61" s="17" t="s">
        <v>150</v>
      </c>
      <c r="B61" s="17" t="s">
        <v>116</v>
      </c>
      <c r="C61" s="17" t="s">
        <v>91</v>
      </c>
      <c r="D61" s="17" t="s">
        <v>217</v>
      </c>
      <c r="E61" s="17">
        <v>0.131000000199134</v>
      </c>
    </row>
    <row r="62">
      <c r="A62" s="17" t="s">
        <v>150</v>
      </c>
      <c r="B62" s="17" t="s">
        <v>116</v>
      </c>
      <c r="C62" s="17" t="s">
        <v>91</v>
      </c>
      <c r="D62" s="17" t="s">
        <v>218</v>
      </c>
      <c r="E62" s="17">
        <v>0.19600000029793202</v>
      </c>
    </row>
    <row r="63">
      <c r="A63" s="17" t="s">
        <v>150</v>
      </c>
      <c r="B63" s="17" t="s">
        <v>116</v>
      </c>
      <c r="C63" s="17" t="s">
        <v>91</v>
      </c>
      <c r="D63" s="17" t="s">
        <v>219</v>
      </c>
      <c r="E63" s="17">
        <v>0.071000000107932</v>
      </c>
    </row>
    <row r="64">
      <c r="A64" s="17" t="s">
        <v>150</v>
      </c>
      <c r="B64" s="17" t="s">
        <v>116</v>
      </c>
      <c r="C64" s="17" t="s">
        <v>91</v>
      </c>
      <c r="D64" s="17" t="s">
        <v>220</v>
      </c>
      <c r="E64" s="17">
        <v>3.36600000511633</v>
      </c>
    </row>
    <row r="65">
      <c r="A65" s="17" t="s">
        <v>150</v>
      </c>
      <c r="B65" s="17" t="s">
        <v>116</v>
      </c>
      <c r="C65" s="17" t="s">
        <v>91</v>
      </c>
      <c r="D65" s="17" t="s">
        <v>221</v>
      </c>
      <c r="E65" s="17">
        <v>7.8660000119563307</v>
      </c>
    </row>
    <row r="66">
      <c r="A66" s="17" t="s">
        <v>150</v>
      </c>
      <c r="B66" s="17" t="s">
        <v>116</v>
      </c>
      <c r="C66" s="17" t="s">
        <v>91</v>
      </c>
      <c r="D66" s="17" t="s">
        <v>222</v>
      </c>
      <c r="E66" s="17">
        <v>0.75800000115216914</v>
      </c>
    </row>
    <row r="67">
      <c r="A67" s="17" t="s">
        <v>150</v>
      </c>
      <c r="B67" s="17" t="s">
        <v>116</v>
      </c>
      <c r="C67" s="17" t="s">
        <v>91</v>
      </c>
      <c r="D67" s="17" t="s">
        <v>223</v>
      </c>
      <c r="E67" s="17">
        <v>0.31529281049568014</v>
      </c>
    </row>
    <row r="68">
      <c r="A68" s="17" t="s">
        <v>150</v>
      </c>
      <c r="B68" s="17" t="s">
        <v>116</v>
      </c>
      <c r="C68" s="17" t="s">
        <v>91</v>
      </c>
      <c r="D68" s="17" t="s">
        <v>224</v>
      </c>
      <c r="E68" s="17">
        <v>0.7084619386670401</v>
      </c>
    </row>
    <row r="69">
      <c r="A69" s="17" t="s">
        <v>150</v>
      </c>
      <c r="B69" s="17" t="s">
        <v>116</v>
      </c>
      <c r="C69" s="17" t="s">
        <v>91</v>
      </c>
      <c r="D69" s="17" t="s">
        <v>225</v>
      </c>
      <c r="E69" s="17">
        <v>0.746000001133951</v>
      </c>
    </row>
    <row r="70">
      <c r="A70" s="17" t="s">
        <v>150</v>
      </c>
      <c r="B70" s="17" t="s">
        <v>116</v>
      </c>
      <c r="C70" s="17" t="s">
        <v>91</v>
      </c>
      <c r="D70" s="17" t="s">
        <v>226</v>
      </c>
      <c r="E70" s="17">
        <v>0.0460000000699264</v>
      </c>
    </row>
    <row r="71">
      <c r="A71" s="17" t="s">
        <v>150</v>
      </c>
      <c r="B71" s="17" t="s">
        <v>116</v>
      </c>
      <c r="C71" s="17" t="s">
        <v>91</v>
      </c>
      <c r="D71" s="17" t="s">
        <v>227</v>
      </c>
      <c r="E71" s="17">
        <v>0.16600000025233003</v>
      </c>
    </row>
    <row r="72">
      <c r="A72" s="17" t="s">
        <v>150</v>
      </c>
      <c r="B72" s="17" t="s">
        <v>116</v>
      </c>
      <c r="C72" s="17" t="s">
        <v>91</v>
      </c>
      <c r="D72" s="17" t="s">
        <v>228</v>
      </c>
      <c r="E72" s="17">
        <v>0.106000000161133</v>
      </c>
    </row>
    <row r="73">
      <c r="A73" s="17" t="s">
        <v>150</v>
      </c>
      <c r="B73" s="17" t="s">
        <v>116</v>
      </c>
      <c r="C73" s="17" t="s">
        <v>91</v>
      </c>
      <c r="D73" s="17" t="s">
        <v>229</v>
      </c>
      <c r="E73" s="17">
        <v>1.76600000268433</v>
      </c>
    </row>
    <row r="74">
      <c r="A74" s="17" t="s">
        <v>150</v>
      </c>
      <c r="B74" s="17" t="s">
        <v>116</v>
      </c>
      <c r="C74" s="17" t="s">
        <v>91</v>
      </c>
      <c r="D74" s="17" t="s">
        <v>230</v>
      </c>
      <c r="E74" s="17">
        <v>2.965908442334571</v>
      </c>
    </row>
    <row r="75">
      <c r="A75" s="17" t="s">
        <v>150</v>
      </c>
      <c r="B75" s="17" t="s">
        <v>116</v>
      </c>
      <c r="C75" s="17" t="s">
        <v>91</v>
      </c>
      <c r="D75" s="17" t="s">
        <v>231</v>
      </c>
      <c r="E75" s="17">
        <v>0.94758311210935842</v>
      </c>
    </row>
    <row r="76">
      <c r="A76" s="17" t="s">
        <v>150</v>
      </c>
      <c r="B76" s="17" t="s">
        <v>116</v>
      </c>
      <c r="C76" s="17" t="s">
        <v>91</v>
      </c>
      <c r="D76" s="17" t="s">
        <v>232</v>
      </c>
      <c r="E76" s="17">
        <v>5.5759022491351411</v>
      </c>
    </row>
    <row r="77">
      <c r="A77" s="17" t="s">
        <v>150</v>
      </c>
      <c r="B77" s="17" t="s">
        <v>116</v>
      </c>
      <c r="C77" s="17" t="s">
        <v>91</v>
      </c>
      <c r="D77" s="17" t="s">
        <v>233</v>
      </c>
      <c r="E77" s="17">
        <v>0.131000000199132</v>
      </c>
    </row>
    <row r="78">
      <c r="A78" s="17" t="s">
        <v>150</v>
      </c>
      <c r="B78" s="17" t="s">
        <v>116</v>
      </c>
      <c r="C78" s="17" t="s">
        <v>91</v>
      </c>
      <c r="D78" s="17" t="s">
        <v>234</v>
      </c>
      <c r="E78" s="17">
        <v>0.00974869064655645</v>
      </c>
    </row>
    <row r="79">
      <c r="A79" s="17" t="s">
        <v>150</v>
      </c>
      <c r="B79" s="17" t="s">
        <v>116</v>
      </c>
      <c r="C79" s="17" t="s">
        <v>91</v>
      </c>
      <c r="D79" s="17" t="s">
        <v>235</v>
      </c>
      <c r="E79" s="17">
        <v>0.13100000019912503</v>
      </c>
    </row>
    <row r="80">
      <c r="A80" s="17" t="s">
        <v>150</v>
      </c>
      <c r="B80" s="17" t="s">
        <v>116</v>
      </c>
      <c r="C80" s="17" t="s">
        <v>91</v>
      </c>
      <c r="D80" s="17" t="s">
        <v>236</v>
      </c>
      <c r="E80" s="17">
        <v>0.0044111605669491646</v>
      </c>
    </row>
    <row r="81">
      <c r="A81" s="17" t="s">
        <v>150</v>
      </c>
      <c r="B81" s="17" t="s">
        <v>116</v>
      </c>
      <c r="C81" s="17" t="s">
        <v>91</v>
      </c>
      <c r="D81" s="17" t="s">
        <v>237</v>
      </c>
      <c r="E81" s="17">
        <v>0.266000000404333</v>
      </c>
    </row>
    <row r="82">
      <c r="A82" s="17" t="s">
        <v>150</v>
      </c>
      <c r="B82" s="17" t="s">
        <v>116</v>
      </c>
      <c r="C82" s="17" t="s">
        <v>91</v>
      </c>
      <c r="D82" s="17" t="s">
        <v>238</v>
      </c>
      <c r="E82" s="17">
        <v>1.9235607313026224</v>
      </c>
    </row>
    <row r="83">
      <c r="A83" s="17" t="s">
        <v>150</v>
      </c>
      <c r="B83" s="17" t="s">
        <v>116</v>
      </c>
      <c r="C83" s="17" t="s">
        <v>91</v>
      </c>
      <c r="D83" s="17" t="s">
        <v>239</v>
      </c>
      <c r="E83" s="17">
        <v>0.733000001113944</v>
      </c>
    </row>
    <row r="84">
      <c r="A84" s="17" t="s">
        <v>150</v>
      </c>
      <c r="B84" s="17" t="s">
        <v>116</v>
      </c>
      <c r="C84" s="17" t="s">
        <v>91</v>
      </c>
      <c r="D84" s="17" t="s">
        <v>240</v>
      </c>
      <c r="E84" s="17">
        <v>2.1504941451092314</v>
      </c>
    </row>
    <row r="85">
      <c r="A85" s="17" t="s">
        <v>150</v>
      </c>
      <c r="B85" s="17" t="s">
        <v>116</v>
      </c>
      <c r="C85" s="17" t="s">
        <v>91</v>
      </c>
      <c r="D85" s="17" t="s">
        <v>241</v>
      </c>
      <c r="E85" s="17">
        <v>5.4968715956580354</v>
      </c>
    </row>
    <row r="86">
      <c r="A86" s="17" t="s">
        <v>150</v>
      </c>
      <c r="B86" s="17" t="s">
        <v>116</v>
      </c>
      <c r="C86" s="17" t="s">
        <v>91</v>
      </c>
      <c r="D86" s="17" t="s">
        <v>242</v>
      </c>
      <c r="E86" s="17">
        <v>0.051000000077537307</v>
      </c>
    </row>
    <row r="87">
      <c r="A87" s="17" t="s">
        <v>150</v>
      </c>
      <c r="B87" s="17" t="s">
        <v>116</v>
      </c>
      <c r="C87" s="17" t="s">
        <v>91</v>
      </c>
      <c r="D87" s="17" t="s">
        <v>243</v>
      </c>
      <c r="E87" s="17">
        <v>2.8100740270647324</v>
      </c>
    </row>
    <row r="88">
      <c r="A88" s="17" t="s">
        <v>150</v>
      </c>
      <c r="B88" s="17" t="s">
        <v>116</v>
      </c>
      <c r="C88" s="17" t="s">
        <v>91</v>
      </c>
      <c r="D88" s="17" t="s">
        <v>244</v>
      </c>
      <c r="E88" s="17">
        <v>0.0680000001033022</v>
      </c>
    </row>
    <row r="89">
      <c r="A89" s="17" t="s">
        <v>150</v>
      </c>
      <c r="B89" s="17" t="s">
        <v>116</v>
      </c>
      <c r="C89" s="17" t="s">
        <v>91</v>
      </c>
      <c r="D89" s="17" t="s">
        <v>245</v>
      </c>
      <c r="E89" s="17">
        <v>0.058925977296126995</v>
      </c>
    </row>
    <row r="90">
      <c r="A90" s="17" t="s">
        <v>150</v>
      </c>
      <c r="B90" s="17" t="s">
        <v>116</v>
      </c>
      <c r="C90" s="17" t="s">
        <v>91</v>
      </c>
      <c r="D90" s="17" t="s">
        <v>246</v>
      </c>
      <c r="E90" s="17">
        <v>0.051000000077565104</v>
      </c>
    </row>
    <row r="91">
      <c r="A91" s="17" t="s">
        <v>150</v>
      </c>
      <c r="B91" s="17" t="s">
        <v>116</v>
      </c>
      <c r="C91" s="17" t="s">
        <v>91</v>
      </c>
      <c r="D91" s="17" t="s">
        <v>247</v>
      </c>
      <c r="E91" s="17">
        <v>6.5070431241478062</v>
      </c>
    </row>
    <row r="92">
      <c r="A92" s="17" t="s">
        <v>150</v>
      </c>
      <c r="B92" s="17" t="s">
        <v>116</v>
      </c>
      <c r="C92" s="17" t="s">
        <v>91</v>
      </c>
      <c r="D92" s="17" t="s">
        <v>248</v>
      </c>
      <c r="E92" s="17">
        <v>0.573000000871016</v>
      </c>
    </row>
    <row r="93">
      <c r="A93" s="17" t="s">
        <v>150</v>
      </c>
      <c r="B93" s="17" t="s">
        <v>116</v>
      </c>
      <c r="C93" s="17" t="s">
        <v>91</v>
      </c>
      <c r="D93" s="17" t="s">
        <v>249</v>
      </c>
      <c r="E93" s="17">
        <v>2.4815135581557111</v>
      </c>
    </row>
    <row r="94">
      <c r="A94" s="17" t="s">
        <v>150</v>
      </c>
      <c r="B94" s="17" t="s">
        <v>116</v>
      </c>
      <c r="C94" s="17" t="s">
        <v>91</v>
      </c>
      <c r="D94" s="17" t="s">
        <v>250</v>
      </c>
      <c r="E94" s="17">
        <v>1.9192484182759679</v>
      </c>
    </row>
    <row r="95">
      <c r="A95" s="17" t="s">
        <v>150</v>
      </c>
      <c r="B95" s="17" t="s">
        <v>116</v>
      </c>
      <c r="C95" s="17" t="s">
        <v>91</v>
      </c>
      <c r="D95" s="17" t="s">
        <v>251</v>
      </c>
      <c r="E95" s="17">
        <v>0.0680000001033727</v>
      </c>
    </row>
    <row r="96">
      <c r="A96" s="17" t="s">
        <v>150</v>
      </c>
      <c r="B96" s="17" t="s">
        <v>116</v>
      </c>
      <c r="C96" s="17" t="s">
        <v>91</v>
      </c>
      <c r="D96" s="17" t="s">
        <v>252</v>
      </c>
      <c r="E96" s="17">
        <v>2.69600000409791</v>
      </c>
    </row>
    <row r="97">
      <c r="A97" s="17" t="s">
        <v>150</v>
      </c>
      <c r="B97" s="17" t="s">
        <v>116</v>
      </c>
      <c r="C97" s="17" t="s">
        <v>91</v>
      </c>
      <c r="D97" s="17" t="s">
        <v>253</v>
      </c>
      <c r="E97" s="17">
        <v>5.86600000891633</v>
      </c>
    </row>
    <row r="98">
      <c r="A98" s="17" t="s">
        <v>150</v>
      </c>
      <c r="B98" s="17" t="s">
        <v>116</v>
      </c>
      <c r="C98" s="17" t="s">
        <v>91</v>
      </c>
      <c r="D98" s="17" t="s">
        <v>254</v>
      </c>
      <c r="E98" s="17">
        <v>0.733000001114177</v>
      </c>
    </row>
    <row r="99">
      <c r="A99" s="17" t="s">
        <v>150</v>
      </c>
      <c r="B99" s="17" t="s">
        <v>116</v>
      </c>
      <c r="C99" s="17" t="s">
        <v>91</v>
      </c>
      <c r="D99" s="17" t="s">
        <v>255</v>
      </c>
      <c r="E99" s="17">
        <v>0.58300000088618609</v>
      </c>
    </row>
    <row r="100">
      <c r="A100" s="17" t="s">
        <v>150</v>
      </c>
      <c r="B100" s="17" t="s">
        <v>116</v>
      </c>
      <c r="C100" s="17" t="s">
        <v>91</v>
      </c>
      <c r="D100" s="17" t="s">
        <v>256</v>
      </c>
      <c r="E100" s="17">
        <v>1.1030000016765702</v>
      </c>
    </row>
    <row r="101">
      <c r="A101" s="17" t="s">
        <v>150</v>
      </c>
      <c r="B101" s="17" t="s">
        <v>116</v>
      </c>
      <c r="C101" s="17" t="s">
        <v>91</v>
      </c>
      <c r="D101" s="17" t="s">
        <v>257</v>
      </c>
      <c r="E101" s="17">
        <v>4.5460000069099307</v>
      </c>
    </row>
    <row r="102">
      <c r="A102" s="17" t="s">
        <v>150</v>
      </c>
      <c r="B102" s="17" t="s">
        <v>116</v>
      </c>
      <c r="C102" s="17" t="s">
        <v>91</v>
      </c>
      <c r="D102" s="17" t="s">
        <v>258</v>
      </c>
      <c r="E102" s="17">
        <v>2.5927017043711569</v>
      </c>
    </row>
    <row r="103">
      <c r="A103" s="17" t="s">
        <v>150</v>
      </c>
      <c r="B103" s="17" t="s">
        <v>116</v>
      </c>
      <c r="C103" s="17" t="s">
        <v>91</v>
      </c>
      <c r="D103" s="17" t="s">
        <v>259</v>
      </c>
      <c r="E103" s="17">
        <v>17.345462468475503</v>
      </c>
    </row>
    <row r="104">
      <c r="A104" s="17" t="s">
        <v>150</v>
      </c>
      <c r="B104" s="17" t="s">
        <v>116</v>
      </c>
      <c r="C104" s="17" t="s">
        <v>91</v>
      </c>
      <c r="D104" s="17" t="s">
        <v>260</v>
      </c>
      <c r="E104" s="17">
        <v>0.141000000214332</v>
      </c>
    </row>
    <row r="105">
      <c r="A105" s="17" t="s">
        <v>150</v>
      </c>
      <c r="B105" s="17" t="s">
        <v>116</v>
      </c>
      <c r="C105" s="17" t="s">
        <v>91</v>
      </c>
      <c r="D105" s="17" t="s">
        <v>261</v>
      </c>
      <c r="E105" s="17">
        <v>0.156000000237132</v>
      </c>
    </row>
    <row r="106">
      <c r="A106" s="17" t="s">
        <v>150</v>
      </c>
      <c r="B106" s="17" t="s">
        <v>116</v>
      </c>
      <c r="C106" s="17" t="s">
        <v>91</v>
      </c>
      <c r="D106" s="17" t="s">
        <v>262</v>
      </c>
      <c r="E106" s="17">
        <v>0.14100000021432604</v>
      </c>
    </row>
    <row r="107">
      <c r="A107" s="17" t="s">
        <v>150</v>
      </c>
      <c r="B107" s="17" t="s">
        <v>116</v>
      </c>
      <c r="C107" s="17" t="s">
        <v>91</v>
      </c>
      <c r="D107" s="17" t="s">
        <v>263</v>
      </c>
      <c r="E107" s="17">
        <v>1.9477017033906667</v>
      </c>
    </row>
    <row r="108">
      <c r="A108" s="17" t="s">
        <v>150</v>
      </c>
      <c r="B108" s="17" t="s">
        <v>116</v>
      </c>
      <c r="C108" s="17" t="s">
        <v>91</v>
      </c>
      <c r="D108" s="17" t="s">
        <v>264</v>
      </c>
      <c r="E108" s="17">
        <v>0.128000000194564</v>
      </c>
    </row>
    <row r="109">
      <c r="A109" s="17" t="s">
        <v>150</v>
      </c>
      <c r="B109" s="17" t="s">
        <v>116</v>
      </c>
      <c r="C109" s="17" t="s">
        <v>91</v>
      </c>
      <c r="D109" s="17" t="s">
        <v>265</v>
      </c>
      <c r="E109" s="17">
        <v>0.521000000791942</v>
      </c>
    </row>
    <row r="110">
      <c r="A110" s="17" t="s">
        <v>150</v>
      </c>
      <c r="B110" s="17" t="s">
        <v>116</v>
      </c>
      <c r="C110" s="17" t="s">
        <v>91</v>
      </c>
      <c r="D110" s="17" t="s">
        <v>266</v>
      </c>
      <c r="E110" s="17">
        <v>0.126000000191532</v>
      </c>
    </row>
    <row r="111">
      <c r="A111" s="17" t="s">
        <v>150</v>
      </c>
      <c r="B111" s="17" t="s">
        <v>116</v>
      </c>
      <c r="C111" s="17" t="s">
        <v>91</v>
      </c>
      <c r="D111" s="17" t="s">
        <v>267</v>
      </c>
      <c r="E111" s="17">
        <v>0.171000000259932</v>
      </c>
    </row>
    <row r="112">
      <c r="A112" s="17" t="s">
        <v>150</v>
      </c>
      <c r="B112" s="17" t="s">
        <v>116</v>
      </c>
      <c r="C112" s="17" t="s">
        <v>91</v>
      </c>
      <c r="D112" s="17" t="s">
        <v>268</v>
      </c>
      <c r="E112" s="17">
        <v>0.126000000191532</v>
      </c>
    </row>
    <row r="113">
      <c r="A113" s="17" t="s">
        <v>150</v>
      </c>
      <c r="B113" s="17" t="s">
        <v>116</v>
      </c>
      <c r="C113" s="17" t="s">
        <v>91</v>
      </c>
      <c r="D113" s="17" t="s">
        <v>269</v>
      </c>
      <c r="E113" s="17">
        <v>6.84600001040593</v>
      </c>
    </row>
    <row r="114">
      <c r="A114" s="17" t="s">
        <v>150</v>
      </c>
      <c r="B114" s="17" t="s">
        <v>116</v>
      </c>
      <c r="C114" s="17" t="s">
        <v>91</v>
      </c>
      <c r="D114" s="17" t="s">
        <v>270</v>
      </c>
      <c r="E114" s="17">
        <v>0.73300000111422614</v>
      </c>
    </row>
    <row r="115">
      <c r="A115" s="17" t="s">
        <v>150</v>
      </c>
      <c r="B115" s="17" t="s">
        <v>116</v>
      </c>
      <c r="C115" s="17" t="s">
        <v>91</v>
      </c>
      <c r="D115" s="17" t="s">
        <v>271</v>
      </c>
      <c r="E115" s="17">
        <v>1.2427826086137497</v>
      </c>
    </row>
    <row r="116">
      <c r="A116" s="17" t="s">
        <v>150</v>
      </c>
      <c r="B116" s="17" t="s">
        <v>116</v>
      </c>
      <c r="C116" s="17" t="s">
        <v>91</v>
      </c>
      <c r="D116" s="17" t="s">
        <v>272</v>
      </c>
      <c r="E116" s="17">
        <v>0.0680000001033683</v>
      </c>
    </row>
    <row r="117">
      <c r="A117" s="17" t="s">
        <v>150</v>
      </c>
      <c r="B117" s="17" t="s">
        <v>116</v>
      </c>
      <c r="C117" s="17" t="s">
        <v>91</v>
      </c>
      <c r="D117" s="17" t="s">
        <v>273</v>
      </c>
      <c r="E117" s="17">
        <v>3.6638490584228411</v>
      </c>
    </row>
    <row r="118">
      <c r="A118" s="17" t="s">
        <v>150</v>
      </c>
      <c r="B118" s="17" t="s">
        <v>116</v>
      </c>
      <c r="C118" s="17" t="s">
        <v>91</v>
      </c>
      <c r="D118" s="17" t="s">
        <v>274</v>
      </c>
      <c r="E118" s="17">
        <v>0.64300000097719812</v>
      </c>
    </row>
    <row r="119">
      <c r="A119" s="17" t="s">
        <v>150</v>
      </c>
      <c r="B119" s="17" t="s">
        <v>116</v>
      </c>
      <c r="C119" s="17" t="s">
        <v>91</v>
      </c>
      <c r="D119" s="17" t="s">
        <v>275</v>
      </c>
      <c r="E119" s="17">
        <v>1.5338935794196382</v>
      </c>
    </row>
    <row r="120">
      <c r="A120" s="17" t="s">
        <v>150</v>
      </c>
      <c r="B120" s="17" t="s">
        <v>116</v>
      </c>
      <c r="C120" s="17" t="s">
        <v>91</v>
      </c>
      <c r="D120" s="17" t="s">
        <v>276</v>
      </c>
      <c r="E120" s="17">
        <v>5.5476677985371552</v>
      </c>
    </row>
    <row r="121">
      <c r="A121" s="17" t="s">
        <v>150</v>
      </c>
      <c r="B121" s="17" t="s">
        <v>116</v>
      </c>
      <c r="C121" s="17" t="s">
        <v>91</v>
      </c>
      <c r="D121" s="17" t="s">
        <v>277</v>
      </c>
      <c r="E121" s="17">
        <v>0.038000000057768796</v>
      </c>
    </row>
    <row r="122">
      <c r="A122" s="17" t="s">
        <v>150</v>
      </c>
      <c r="B122" s="17" t="s">
        <v>116</v>
      </c>
      <c r="C122" s="17" t="s">
        <v>91</v>
      </c>
      <c r="D122" s="17" t="s">
        <v>278</v>
      </c>
      <c r="E122" s="17">
        <v>3.4303594221889564</v>
      </c>
    </row>
    <row r="123">
      <c r="A123" s="17" t="s">
        <v>150</v>
      </c>
      <c r="B123" s="17" t="s">
        <v>116</v>
      </c>
      <c r="C123" s="17" t="s">
        <v>91</v>
      </c>
      <c r="D123" s="17" t="s">
        <v>279</v>
      </c>
      <c r="E123" s="17">
        <v>0.087974352062795219</v>
      </c>
    </row>
    <row r="124">
      <c r="A124" s="17" t="s">
        <v>150</v>
      </c>
      <c r="B124" s="17" t="s">
        <v>116</v>
      </c>
      <c r="C124" s="17" t="s">
        <v>91</v>
      </c>
      <c r="D124" s="17" t="s">
        <v>280</v>
      </c>
      <c r="E124" s="17">
        <v>1.15100000174953</v>
      </c>
    </row>
    <row r="125">
      <c r="A125" s="17" t="s">
        <v>150</v>
      </c>
      <c r="B125" s="17" t="s">
        <v>116</v>
      </c>
      <c r="C125" s="17" t="s">
        <v>91</v>
      </c>
      <c r="D125" s="17" t="s">
        <v>281</v>
      </c>
      <c r="E125" s="17">
        <v>5.8636449370400516</v>
      </c>
    </row>
    <row r="126">
      <c r="A126" s="17" t="s">
        <v>150</v>
      </c>
      <c r="B126" s="17" t="s">
        <v>116</v>
      </c>
      <c r="C126" s="17" t="s">
        <v>91</v>
      </c>
      <c r="D126" s="17" t="s">
        <v>282</v>
      </c>
      <c r="E126" s="17">
        <v>11.871836430350692</v>
      </c>
    </row>
    <row r="127">
      <c r="A127" s="17" t="s">
        <v>150</v>
      </c>
      <c r="B127" s="17" t="s">
        <v>116</v>
      </c>
      <c r="C127" s="17" t="s">
        <v>91</v>
      </c>
      <c r="D127" s="17" t="s">
        <v>283</v>
      </c>
      <c r="E127" s="17">
        <v>0.024147852561120842</v>
      </c>
    </row>
    <row r="128">
      <c r="A128" s="17" t="s">
        <v>150</v>
      </c>
      <c r="B128" s="17" t="s">
        <v>116</v>
      </c>
      <c r="C128" s="17" t="s">
        <v>91</v>
      </c>
      <c r="D128" s="17" t="s">
        <v>284</v>
      </c>
      <c r="E128" s="17">
        <v>0.14295462970227504</v>
      </c>
    </row>
    <row r="129">
      <c r="A129" s="17" t="s">
        <v>150</v>
      </c>
      <c r="B129" s="17" t="s">
        <v>116</v>
      </c>
      <c r="C129" s="17" t="s">
        <v>91</v>
      </c>
      <c r="D129" s="17" t="s">
        <v>285</v>
      </c>
      <c r="E129" s="17">
        <v>8.8773492022980331</v>
      </c>
    </row>
    <row r="130">
      <c r="A130" s="17" t="s">
        <v>150</v>
      </c>
      <c r="B130" s="17" t="s">
        <v>116</v>
      </c>
      <c r="C130" s="17" t="s">
        <v>91</v>
      </c>
      <c r="D130" s="17" t="s">
        <v>286</v>
      </c>
      <c r="E130" s="17">
        <v>0.15478973115094141</v>
      </c>
    </row>
    <row r="131">
      <c r="A131" s="17" t="s">
        <v>150</v>
      </c>
      <c r="B131" s="17" t="s">
        <v>116</v>
      </c>
      <c r="C131" s="17" t="s">
        <v>91</v>
      </c>
      <c r="D131" s="17" t="s">
        <v>287</v>
      </c>
      <c r="E131" s="17">
        <v>0.16015061485143794</v>
      </c>
    </row>
    <row r="132">
      <c r="A132" s="17" t="s">
        <v>150</v>
      </c>
      <c r="B132" s="17" t="s">
        <v>116</v>
      </c>
      <c r="C132" s="17" t="s">
        <v>91</v>
      </c>
      <c r="D132" s="17" t="s">
        <v>288</v>
      </c>
      <c r="E132" s="17">
        <v>0.11849359199591128</v>
      </c>
    </row>
    <row r="133">
      <c r="A133" s="17" t="s">
        <v>150</v>
      </c>
      <c r="B133" s="17" t="s">
        <v>116</v>
      </c>
      <c r="C133" s="17" t="s">
        <v>91</v>
      </c>
      <c r="D133" s="17" t="s">
        <v>289</v>
      </c>
      <c r="E133" s="17">
        <v>1.4447987253232344</v>
      </c>
    </row>
    <row r="134">
      <c r="A134" s="17" t="s">
        <v>150</v>
      </c>
      <c r="B134" s="17" t="s">
        <v>116</v>
      </c>
      <c r="C134" s="17" t="s">
        <v>91</v>
      </c>
      <c r="D134" s="17" t="s">
        <v>290</v>
      </c>
      <c r="E134" s="17">
        <v>0.1123376896216013</v>
      </c>
    </row>
    <row r="135">
      <c r="A135" s="17" t="s">
        <v>150</v>
      </c>
      <c r="B135" s="17" t="s">
        <v>116</v>
      </c>
      <c r="C135" s="17" t="s">
        <v>91</v>
      </c>
      <c r="D135" s="17" t="s">
        <v>291</v>
      </c>
      <c r="E135" s="17">
        <v>0.73300000111393415</v>
      </c>
    </row>
    <row r="136">
      <c r="A136" s="17" t="s">
        <v>150</v>
      </c>
      <c r="B136" s="17" t="s">
        <v>116</v>
      </c>
      <c r="C136" s="17" t="s">
        <v>91</v>
      </c>
      <c r="D136" s="17" t="s">
        <v>292</v>
      </c>
      <c r="E136" s="17">
        <v>0.64300000097712906</v>
      </c>
    </row>
    <row r="137">
      <c r="A137" s="17" t="s">
        <v>150</v>
      </c>
      <c r="B137" s="17" t="s">
        <v>116</v>
      </c>
      <c r="C137" s="17" t="s">
        <v>91</v>
      </c>
      <c r="D137" s="17" t="s">
        <v>293</v>
      </c>
      <c r="E137" s="17">
        <v>1.5168935793937985</v>
      </c>
    </row>
    <row r="138">
      <c r="A138" s="17" t="s">
        <v>150</v>
      </c>
      <c r="B138" s="17" t="s">
        <v>116</v>
      </c>
      <c r="C138" s="17" t="s">
        <v>91</v>
      </c>
      <c r="D138" s="17" t="s">
        <v>294</v>
      </c>
      <c r="E138" s="17">
        <v>0.072387054727408334</v>
      </c>
    </row>
    <row r="139">
      <c r="A139" s="17" t="s">
        <v>150</v>
      </c>
      <c r="B139" s="17" t="s">
        <v>116</v>
      </c>
      <c r="C139" s="17" t="s">
        <v>91</v>
      </c>
      <c r="D139" s="17" t="s">
        <v>295</v>
      </c>
      <c r="E139" s="17">
        <v>0.643000000977304</v>
      </c>
    </row>
    <row r="140">
      <c r="A140" s="17" t="s">
        <v>150</v>
      </c>
      <c r="B140" s="17" t="s">
        <v>116</v>
      </c>
      <c r="C140" s="17" t="s">
        <v>91</v>
      </c>
      <c r="D140" s="17" t="s">
        <v>296</v>
      </c>
      <c r="E140" s="17">
        <v>0.97036232838437186</v>
      </c>
    </row>
    <row r="141">
      <c r="A141" s="17" t="s">
        <v>150</v>
      </c>
      <c r="B141" s="17" t="s">
        <v>116</v>
      </c>
      <c r="C141" s="17" t="s">
        <v>91</v>
      </c>
      <c r="D141" s="17" t="s">
        <v>297</v>
      </c>
      <c r="E141" s="17">
        <v>6.4676677999355459</v>
      </c>
    </row>
    <row r="142">
      <c r="A142" s="17" t="s">
        <v>150</v>
      </c>
      <c r="B142" s="17" t="s">
        <v>116</v>
      </c>
      <c r="C142" s="17" t="s">
        <v>91</v>
      </c>
      <c r="D142" s="17" t="s">
        <v>298</v>
      </c>
      <c r="E142" s="17">
        <v>0.038000000059623507</v>
      </c>
    </row>
    <row r="143">
      <c r="A143" s="17" t="s">
        <v>150</v>
      </c>
      <c r="B143" s="17" t="s">
        <v>116</v>
      </c>
      <c r="C143" s="17" t="s">
        <v>91</v>
      </c>
      <c r="D143" s="17" t="s">
        <v>299</v>
      </c>
      <c r="E143" s="17">
        <v>3.2524922754064085</v>
      </c>
    </row>
    <row r="144">
      <c r="A144" s="17" t="s">
        <v>150</v>
      </c>
      <c r="B144" s="17" t="s">
        <v>116</v>
      </c>
      <c r="C144" s="17" t="s">
        <v>91</v>
      </c>
      <c r="D144" s="17" t="s">
        <v>300</v>
      </c>
      <c r="E144" s="17">
        <v>0.50872252867553835</v>
      </c>
    </row>
    <row r="145">
      <c r="A145" s="17" t="s">
        <v>150</v>
      </c>
      <c r="B145" s="17" t="s">
        <v>116</v>
      </c>
      <c r="C145" s="17" t="s">
        <v>91</v>
      </c>
      <c r="D145" s="17" t="s">
        <v>301</v>
      </c>
      <c r="E145" s="17">
        <v>0.76463626440539023</v>
      </c>
    </row>
    <row r="146">
      <c r="A146" s="1" t="s">
        <v>78</v>
      </c>
      <c r="B146" s="1" t="s">
        <v>78</v>
      </c>
      <c r="C146" s="1">
        <f>SUBTOTAL(103,Elements13_7_21[Elemento])</f>
      </c>
      <c r="D146" s="1" t="s">
        <v>78</v>
      </c>
      <c r="E146" s="1">
        <f>SUBTOTAL(109,Elements13_7_21[Totais:])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19.xml><?xml version="1.0" encoding="utf-8"?>
<worksheet xmlns:r="http://schemas.openxmlformats.org/officeDocument/2006/relationships" xmlns="http://schemas.openxmlformats.org/spreadsheetml/2006/main">
  <dimension ref="A1:E15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24</v>
      </c>
      <c r="B1" s="9" t="s">
        <v>24</v>
      </c>
      <c r="C1" s="9" t="s">
        <v>24</v>
      </c>
      <c r="D1" s="9" t="s">
        <v>24</v>
      </c>
      <c r="E1" s="9" t="s">
        <v>24</v>
      </c>
    </row>
    <row r="2">
      <c r="A2" s="9" t="s">
        <v>24</v>
      </c>
      <c r="B2" s="9" t="s">
        <v>24</v>
      </c>
      <c r="C2" s="9" t="s">
        <v>24</v>
      </c>
      <c r="D2" s="9" t="s">
        <v>24</v>
      </c>
      <c r="E2" s="9" t="s">
        <v>24</v>
      </c>
    </row>
    <row r="4">
      <c r="A4" s="18" t="s">
        <v>102</v>
      </c>
      <c r="B4" s="18" t="s">
        <v>102</v>
      </c>
      <c r="C4" s="18" t="s">
        <v>102</v>
      </c>
      <c r="D4" s="18" t="s">
        <v>102</v>
      </c>
      <c r="E4" s="18" t="s">
        <v>102</v>
      </c>
    </row>
    <row r="5">
      <c r="A5" s="23" t="s">
        <v>78</v>
      </c>
      <c r="B5" s="23" t="s">
        <v>78</v>
      </c>
      <c r="C5" s="23" t="s">
        <v>78</v>
      </c>
      <c r="D5" s="23" t="s">
        <v>78</v>
      </c>
      <c r="E5" s="23" t="s">
        <v>78</v>
      </c>
    </row>
    <row r="6">
      <c r="A6" s="16" t="s">
        <v>145</v>
      </c>
      <c r="B6" s="16" t="s">
        <v>146</v>
      </c>
      <c r="C6" s="16" t="s">
        <v>147</v>
      </c>
      <c r="D6" s="16" t="s">
        <v>148</v>
      </c>
      <c r="E6" s="16" t="s">
        <v>149</v>
      </c>
    </row>
    <row r="7">
      <c r="A7" s="17" t="s">
        <v>150</v>
      </c>
      <c r="B7" s="17" t="s">
        <v>116</v>
      </c>
      <c r="C7" s="17" t="s">
        <v>105</v>
      </c>
      <c r="D7" s="17" t="s">
        <v>302</v>
      </c>
      <c r="E7" s="17">
        <v>1</v>
      </c>
    </row>
    <row r="8">
      <c r="A8" s="17" t="s">
        <v>150</v>
      </c>
      <c r="B8" s="17" t="s">
        <v>116</v>
      </c>
      <c r="C8" s="17" t="s">
        <v>105</v>
      </c>
      <c r="D8" s="17" t="s">
        <v>303</v>
      </c>
      <c r="E8" s="17">
        <v>1</v>
      </c>
    </row>
    <row r="9">
      <c r="A9" s="17" t="s">
        <v>150</v>
      </c>
      <c r="B9" s="17" t="s">
        <v>116</v>
      </c>
      <c r="C9" s="17" t="s">
        <v>105</v>
      </c>
      <c r="D9" s="17" t="s">
        <v>304</v>
      </c>
      <c r="E9" s="17">
        <v>1</v>
      </c>
    </row>
    <row r="10">
      <c r="A10" s="17" t="s">
        <v>150</v>
      </c>
      <c r="B10" s="17" t="s">
        <v>116</v>
      </c>
      <c r="C10" s="17" t="s">
        <v>105</v>
      </c>
      <c r="D10" s="17" t="s">
        <v>305</v>
      </c>
      <c r="E10" s="17">
        <v>1</v>
      </c>
    </row>
    <row r="11">
      <c r="A11" s="17" t="s">
        <v>150</v>
      </c>
      <c r="B11" s="17" t="s">
        <v>116</v>
      </c>
      <c r="C11" s="17" t="s">
        <v>105</v>
      </c>
      <c r="D11" s="17" t="s">
        <v>306</v>
      </c>
      <c r="E11" s="17">
        <v>1</v>
      </c>
    </row>
    <row r="12">
      <c r="A12" s="17" t="s">
        <v>150</v>
      </c>
      <c r="B12" s="17" t="s">
        <v>116</v>
      </c>
      <c r="C12" s="17" t="s">
        <v>105</v>
      </c>
      <c r="D12" s="17" t="s">
        <v>307</v>
      </c>
      <c r="E12" s="17">
        <v>1</v>
      </c>
    </row>
    <row r="13">
      <c r="A13" s="17" t="s">
        <v>150</v>
      </c>
      <c r="B13" s="17" t="s">
        <v>116</v>
      </c>
      <c r="C13" s="17" t="s">
        <v>105</v>
      </c>
      <c r="D13" s="17" t="s">
        <v>308</v>
      </c>
      <c r="E13" s="17">
        <v>1</v>
      </c>
    </row>
    <row r="14">
      <c r="A14" s="17" t="s">
        <v>150</v>
      </c>
      <c r="B14" s="17" t="s">
        <v>116</v>
      </c>
      <c r="C14" s="17" t="s">
        <v>105</v>
      </c>
      <c r="D14" s="17" t="s">
        <v>309</v>
      </c>
      <c r="E14" s="17">
        <v>1</v>
      </c>
    </row>
    <row r="15">
      <c r="A15" s="1" t="s">
        <v>78</v>
      </c>
      <c r="B15" s="1" t="s">
        <v>78</v>
      </c>
      <c r="C15" s="1">
        <f>SUBTOTAL(103,Elements13_7_31[Elemento])</f>
      </c>
      <c r="D15" s="1" t="s">
        <v>78</v>
      </c>
      <c r="E15" s="1">
        <f>SUBTOTAL(109,Elements13_7_31[Totais:])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2.xml><?xml version="1.0" encoding="utf-8"?>
<worksheet xmlns:r="http://schemas.openxmlformats.org/officeDocument/2006/relationships" xmlns="http://schemas.openxmlformats.org/spreadsheetml/2006/main">
  <sheetPr>
    <tabColor rgb="FFD8ECF6"/>
  </sheetPr>
  <dimension ref="A1:I2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0" t="s">
        <v>10</v>
      </c>
      <c r="B2" s="11"/>
      <c r="C2" s="11"/>
      <c r="D2" s="10" t="s">
        <v>11</v>
      </c>
      <c r="E2" s="11"/>
      <c r="F2" s="10">
        <v>1</v>
      </c>
      <c r="G2" s="11"/>
      <c r="H2" s="11"/>
      <c r="I2" s="10">
        <v>61722.995874667016</v>
      </c>
    </row>
  </sheetData>
  <hyperlinks>
    <hyperlink ref="A2" r:id="rId1"/>
  </hyperlinks>
  <headerFooter/>
</worksheet>
</file>

<file path=xl/worksheets/sheet20.xml><?xml version="1.0" encoding="utf-8"?>
<worksheet xmlns:r="http://schemas.openxmlformats.org/officeDocument/2006/relationships" xmlns="http://schemas.openxmlformats.org/spreadsheetml/2006/main">
  <dimension ref="A1:E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30</v>
      </c>
      <c r="B1" s="9" t="s">
        <v>30</v>
      </c>
      <c r="C1" s="9" t="s">
        <v>30</v>
      </c>
      <c r="D1" s="9" t="s">
        <v>30</v>
      </c>
      <c r="E1" s="9" t="s">
        <v>30</v>
      </c>
    </row>
    <row r="2">
      <c r="A2" s="9" t="s">
        <v>30</v>
      </c>
      <c r="B2" s="9" t="s">
        <v>30</v>
      </c>
      <c r="C2" s="9" t="s">
        <v>30</v>
      </c>
      <c r="D2" s="9" t="s">
        <v>30</v>
      </c>
      <c r="E2" s="9" t="s">
        <v>30</v>
      </c>
    </row>
    <row r="4">
      <c r="A4" s="18" t="s">
        <v>107</v>
      </c>
      <c r="B4" s="18" t="s">
        <v>107</v>
      </c>
      <c r="C4" s="18" t="s">
        <v>107</v>
      </c>
      <c r="D4" s="18" t="s">
        <v>107</v>
      </c>
      <c r="E4" s="18" t="s">
        <v>107</v>
      </c>
    </row>
    <row r="5">
      <c r="A5" s="23" t="s">
        <v>78</v>
      </c>
      <c r="B5" s="23" t="s">
        <v>78</v>
      </c>
      <c r="C5" s="23" t="s">
        <v>78</v>
      </c>
      <c r="D5" s="23" t="s">
        <v>78</v>
      </c>
      <c r="E5" s="23" t="s">
        <v>78</v>
      </c>
    </row>
    <row r="6">
      <c r="A6" s="16" t="s">
        <v>145</v>
      </c>
      <c r="B6" s="16" t="s">
        <v>146</v>
      </c>
      <c r="C6" s="16" t="s">
        <v>147</v>
      </c>
      <c r="D6" s="16" t="s">
        <v>148</v>
      </c>
      <c r="E6" s="16" t="s">
        <v>149</v>
      </c>
    </row>
    <row r="7">
      <c r="A7" s="17" t="s">
        <v>150</v>
      </c>
      <c r="B7" s="17" t="s">
        <v>116</v>
      </c>
      <c r="C7" s="17" t="s">
        <v>109</v>
      </c>
      <c r="D7" s="17" t="s">
        <v>310</v>
      </c>
      <c r="E7" s="17">
        <v>1</v>
      </c>
    </row>
    <row r="8">
      <c r="A8" s="1" t="s">
        <v>78</v>
      </c>
      <c r="B8" s="1" t="s">
        <v>78</v>
      </c>
      <c r="C8" s="1">
        <f>SUBTOTAL(103,Elements13_7_41[Elemento])</f>
      </c>
      <c r="D8" s="1" t="s">
        <v>78</v>
      </c>
      <c r="E8" s="1">
        <f>SUBTOTAL(109,Elements13_7_41[Totais:])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21.xml><?xml version="1.0" encoding="utf-8"?>
<worksheet xmlns:r="http://schemas.openxmlformats.org/officeDocument/2006/relationships" xmlns="http://schemas.openxmlformats.org/spreadsheetml/2006/main">
  <dimension ref="A1:E25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34</v>
      </c>
      <c r="B1" s="9" t="s">
        <v>34</v>
      </c>
      <c r="C1" s="9" t="s">
        <v>34</v>
      </c>
      <c r="D1" s="9" t="s">
        <v>34</v>
      </c>
      <c r="E1" s="9" t="s">
        <v>34</v>
      </c>
    </row>
    <row r="2">
      <c r="A2" s="9" t="s">
        <v>34</v>
      </c>
      <c r="B2" s="9" t="s">
        <v>34</v>
      </c>
      <c r="C2" s="9" t="s">
        <v>34</v>
      </c>
      <c r="D2" s="9" t="s">
        <v>34</v>
      </c>
      <c r="E2" s="9" t="s">
        <v>34</v>
      </c>
    </row>
    <row r="4">
      <c r="A4" s="18" t="s">
        <v>111</v>
      </c>
      <c r="B4" s="18" t="s">
        <v>111</v>
      </c>
      <c r="C4" s="18" t="s">
        <v>111</v>
      </c>
      <c r="D4" s="18" t="s">
        <v>111</v>
      </c>
      <c r="E4" s="18" t="s">
        <v>111</v>
      </c>
    </row>
    <row r="5">
      <c r="A5" s="23" t="s">
        <v>78</v>
      </c>
      <c r="B5" s="23" t="s">
        <v>78</v>
      </c>
      <c r="C5" s="23" t="s">
        <v>78</v>
      </c>
      <c r="D5" s="23" t="s">
        <v>78</v>
      </c>
      <c r="E5" s="23" t="s">
        <v>78</v>
      </c>
    </row>
    <row r="6">
      <c r="A6" s="16" t="s">
        <v>145</v>
      </c>
      <c r="B6" s="16" t="s">
        <v>146</v>
      </c>
      <c r="C6" s="16" t="s">
        <v>147</v>
      </c>
      <c r="D6" s="16" t="s">
        <v>148</v>
      </c>
      <c r="E6" s="16" t="s">
        <v>149</v>
      </c>
    </row>
    <row r="7">
      <c r="A7" s="17" t="s">
        <v>150</v>
      </c>
      <c r="B7" s="17" t="s">
        <v>116</v>
      </c>
      <c r="C7" s="17" t="s">
        <v>118</v>
      </c>
      <c r="D7" s="17" t="s">
        <v>311</v>
      </c>
      <c r="E7" s="17">
        <v>1</v>
      </c>
    </row>
    <row r="8">
      <c r="A8" s="17" t="s">
        <v>150</v>
      </c>
      <c r="B8" s="17" t="s">
        <v>116</v>
      </c>
      <c r="C8" s="17" t="s">
        <v>118</v>
      </c>
      <c r="D8" s="17" t="s">
        <v>312</v>
      </c>
      <c r="E8" s="17">
        <v>1</v>
      </c>
    </row>
    <row r="9">
      <c r="A9" s="17" t="s">
        <v>150</v>
      </c>
      <c r="B9" s="17" t="s">
        <v>116</v>
      </c>
      <c r="C9" s="17" t="s">
        <v>118</v>
      </c>
      <c r="D9" s="17" t="s">
        <v>313</v>
      </c>
      <c r="E9" s="17">
        <v>1</v>
      </c>
    </row>
    <row r="10">
      <c r="A10" s="17" t="s">
        <v>150</v>
      </c>
      <c r="B10" s="17" t="s">
        <v>116</v>
      </c>
      <c r="C10" s="17" t="s">
        <v>118</v>
      </c>
      <c r="D10" s="17" t="s">
        <v>314</v>
      </c>
      <c r="E10" s="17">
        <v>1</v>
      </c>
    </row>
    <row r="11">
      <c r="A11" s="17" t="s">
        <v>150</v>
      </c>
      <c r="B11" s="17" t="s">
        <v>116</v>
      </c>
      <c r="C11" s="17" t="s">
        <v>118</v>
      </c>
      <c r="D11" s="17" t="s">
        <v>315</v>
      </c>
      <c r="E11" s="17">
        <v>1</v>
      </c>
    </row>
    <row r="12">
      <c r="A12" s="17" t="s">
        <v>150</v>
      </c>
      <c r="B12" s="17" t="s">
        <v>116</v>
      </c>
      <c r="C12" s="17" t="s">
        <v>118</v>
      </c>
      <c r="D12" s="17" t="s">
        <v>316</v>
      </c>
      <c r="E12" s="17">
        <v>1</v>
      </c>
    </row>
    <row r="13">
      <c r="A13" s="17" t="s">
        <v>150</v>
      </c>
      <c r="B13" s="17" t="s">
        <v>116</v>
      </c>
      <c r="C13" s="17" t="s">
        <v>118</v>
      </c>
      <c r="D13" s="17" t="s">
        <v>317</v>
      </c>
      <c r="E13" s="17">
        <v>1</v>
      </c>
    </row>
    <row r="14">
      <c r="A14" s="17" t="s">
        <v>150</v>
      </c>
      <c r="B14" s="17" t="s">
        <v>116</v>
      </c>
      <c r="C14" s="17" t="s">
        <v>118</v>
      </c>
      <c r="D14" s="17" t="s">
        <v>318</v>
      </c>
      <c r="E14" s="17">
        <v>1</v>
      </c>
    </row>
    <row r="15">
      <c r="A15" s="17" t="s">
        <v>150</v>
      </c>
      <c r="B15" s="17" t="s">
        <v>116</v>
      </c>
      <c r="C15" s="17" t="s">
        <v>118</v>
      </c>
      <c r="D15" s="17" t="s">
        <v>319</v>
      </c>
      <c r="E15" s="17">
        <v>1</v>
      </c>
    </row>
    <row r="16">
      <c r="A16" s="17" t="s">
        <v>150</v>
      </c>
      <c r="B16" s="17" t="s">
        <v>116</v>
      </c>
      <c r="C16" s="17" t="s">
        <v>118</v>
      </c>
      <c r="D16" s="17" t="s">
        <v>320</v>
      </c>
      <c r="E16" s="17">
        <v>1</v>
      </c>
    </row>
    <row r="17">
      <c r="A17" s="17" t="s">
        <v>150</v>
      </c>
      <c r="B17" s="17" t="s">
        <v>116</v>
      </c>
      <c r="C17" s="17" t="s">
        <v>118</v>
      </c>
      <c r="D17" s="17" t="s">
        <v>321</v>
      </c>
      <c r="E17" s="17">
        <v>1</v>
      </c>
    </row>
    <row r="18">
      <c r="A18" s="17" t="s">
        <v>150</v>
      </c>
      <c r="B18" s="17" t="s">
        <v>116</v>
      </c>
      <c r="C18" s="17" t="s">
        <v>118</v>
      </c>
      <c r="D18" s="17" t="s">
        <v>322</v>
      </c>
      <c r="E18" s="17">
        <v>1</v>
      </c>
    </row>
    <row r="19">
      <c r="A19" s="17" t="s">
        <v>150</v>
      </c>
      <c r="B19" s="17" t="s">
        <v>116</v>
      </c>
      <c r="C19" s="17" t="s">
        <v>118</v>
      </c>
      <c r="D19" s="17" t="s">
        <v>323</v>
      </c>
      <c r="E19" s="17">
        <v>1</v>
      </c>
    </row>
    <row r="20">
      <c r="A20" s="17" t="s">
        <v>150</v>
      </c>
      <c r="B20" s="17" t="s">
        <v>116</v>
      </c>
      <c r="C20" s="17" t="s">
        <v>118</v>
      </c>
      <c r="D20" s="17" t="s">
        <v>324</v>
      </c>
      <c r="E20" s="17">
        <v>1</v>
      </c>
    </row>
    <row r="21">
      <c r="A21" s="17" t="s">
        <v>150</v>
      </c>
      <c r="B21" s="17" t="s">
        <v>116</v>
      </c>
      <c r="C21" s="17" t="s">
        <v>118</v>
      </c>
      <c r="D21" s="17" t="s">
        <v>325</v>
      </c>
      <c r="E21" s="17">
        <v>1</v>
      </c>
    </row>
    <row r="22">
      <c r="A22" s="17" t="s">
        <v>150</v>
      </c>
      <c r="B22" s="17" t="s">
        <v>116</v>
      </c>
      <c r="C22" s="17" t="s">
        <v>118</v>
      </c>
      <c r="D22" s="17" t="s">
        <v>326</v>
      </c>
      <c r="E22" s="17">
        <v>1</v>
      </c>
    </row>
    <row r="23">
      <c r="A23" s="17" t="s">
        <v>150</v>
      </c>
      <c r="B23" s="17" t="s">
        <v>116</v>
      </c>
      <c r="C23" s="17" t="s">
        <v>118</v>
      </c>
      <c r="D23" s="17" t="s">
        <v>327</v>
      </c>
      <c r="E23" s="17">
        <v>1</v>
      </c>
    </row>
    <row r="24">
      <c r="A24" s="17" t="s">
        <v>150</v>
      </c>
      <c r="B24" s="17" t="s">
        <v>116</v>
      </c>
      <c r="C24" s="17" t="s">
        <v>118</v>
      </c>
      <c r="D24" s="17" t="s">
        <v>328</v>
      </c>
      <c r="E24" s="17">
        <v>1</v>
      </c>
    </row>
    <row r="25">
      <c r="A25" s="1" t="s">
        <v>78</v>
      </c>
      <c r="B25" s="1" t="s">
        <v>78</v>
      </c>
      <c r="C25" s="1">
        <f>SUBTOTAL(103,Elements13_7_51[Elemento])</f>
      </c>
      <c r="D25" s="1" t="s">
        <v>78</v>
      </c>
      <c r="E25" s="1">
        <f>SUBTOTAL(109,Elements13_7_51[Totais:])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22.xml><?xml version="1.0" encoding="utf-8"?>
<worksheet xmlns:r="http://schemas.openxmlformats.org/officeDocument/2006/relationships" xmlns="http://schemas.openxmlformats.org/spreadsheetml/2006/main">
  <dimension ref="A1:E5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38</v>
      </c>
      <c r="B1" s="9" t="s">
        <v>38</v>
      </c>
      <c r="C1" s="9" t="s">
        <v>38</v>
      </c>
      <c r="D1" s="9" t="s">
        <v>38</v>
      </c>
      <c r="E1" s="9" t="s">
        <v>38</v>
      </c>
    </row>
    <row r="2">
      <c r="A2" s="9" t="s">
        <v>38</v>
      </c>
      <c r="B2" s="9" t="s">
        <v>38</v>
      </c>
      <c r="C2" s="9" t="s">
        <v>38</v>
      </c>
      <c r="D2" s="9" t="s">
        <v>38</v>
      </c>
      <c r="E2" s="9" t="s">
        <v>38</v>
      </c>
    </row>
    <row r="4">
      <c r="A4" s="18" t="s">
        <v>107</v>
      </c>
      <c r="B4" s="18" t="s">
        <v>107</v>
      </c>
      <c r="C4" s="18" t="s">
        <v>107</v>
      </c>
      <c r="D4" s="18" t="s">
        <v>107</v>
      </c>
      <c r="E4" s="18" t="s">
        <v>107</v>
      </c>
    </row>
    <row r="5">
      <c r="A5" s="23" t="s">
        <v>78</v>
      </c>
      <c r="B5" s="23" t="s">
        <v>78</v>
      </c>
      <c r="C5" s="23" t="s">
        <v>78</v>
      </c>
      <c r="D5" s="23" t="s">
        <v>78</v>
      </c>
      <c r="E5" s="23" t="s">
        <v>78</v>
      </c>
    </row>
    <row r="6">
      <c r="A6" s="16" t="s">
        <v>145</v>
      </c>
      <c r="B6" s="16" t="s">
        <v>146</v>
      </c>
      <c r="C6" s="16" t="s">
        <v>147</v>
      </c>
      <c r="D6" s="16" t="s">
        <v>148</v>
      </c>
      <c r="E6" s="16" t="s">
        <v>149</v>
      </c>
    </row>
    <row r="7">
      <c r="A7" s="17" t="s">
        <v>150</v>
      </c>
      <c r="B7" s="17" t="s">
        <v>116</v>
      </c>
      <c r="C7" s="17" t="s">
        <v>121</v>
      </c>
      <c r="D7" s="17" t="s">
        <v>329</v>
      </c>
      <c r="E7" s="17">
        <v>1</v>
      </c>
    </row>
    <row r="8">
      <c r="A8" s="17" t="s">
        <v>150</v>
      </c>
      <c r="B8" s="17" t="s">
        <v>116</v>
      </c>
      <c r="C8" s="17" t="s">
        <v>121</v>
      </c>
      <c r="D8" s="17" t="s">
        <v>330</v>
      </c>
      <c r="E8" s="17">
        <v>1</v>
      </c>
    </row>
    <row r="9">
      <c r="A9" s="17" t="s">
        <v>150</v>
      </c>
      <c r="B9" s="17" t="s">
        <v>116</v>
      </c>
      <c r="C9" s="17" t="s">
        <v>121</v>
      </c>
      <c r="D9" s="17" t="s">
        <v>331</v>
      </c>
      <c r="E9" s="17">
        <v>1</v>
      </c>
    </row>
    <row r="10">
      <c r="A10" s="17" t="s">
        <v>150</v>
      </c>
      <c r="B10" s="17" t="s">
        <v>116</v>
      </c>
      <c r="C10" s="17" t="s">
        <v>121</v>
      </c>
      <c r="D10" s="17" t="s">
        <v>332</v>
      </c>
      <c r="E10" s="17">
        <v>1</v>
      </c>
    </row>
    <row r="11">
      <c r="A11" s="17" t="s">
        <v>150</v>
      </c>
      <c r="B11" s="17" t="s">
        <v>116</v>
      </c>
      <c r="C11" s="17" t="s">
        <v>121</v>
      </c>
      <c r="D11" s="17" t="s">
        <v>333</v>
      </c>
      <c r="E11" s="17">
        <v>1</v>
      </c>
    </row>
    <row r="12">
      <c r="A12" s="17" t="s">
        <v>150</v>
      </c>
      <c r="B12" s="17" t="s">
        <v>116</v>
      </c>
      <c r="C12" s="17" t="s">
        <v>121</v>
      </c>
      <c r="D12" s="17" t="s">
        <v>334</v>
      </c>
      <c r="E12" s="17">
        <v>1</v>
      </c>
    </row>
    <row r="13">
      <c r="A13" s="17" t="s">
        <v>150</v>
      </c>
      <c r="B13" s="17" t="s">
        <v>116</v>
      </c>
      <c r="C13" s="17" t="s">
        <v>121</v>
      </c>
      <c r="D13" s="17" t="s">
        <v>335</v>
      </c>
      <c r="E13" s="17">
        <v>1</v>
      </c>
    </row>
    <row r="14">
      <c r="A14" s="17" t="s">
        <v>150</v>
      </c>
      <c r="B14" s="17" t="s">
        <v>116</v>
      </c>
      <c r="C14" s="17" t="s">
        <v>121</v>
      </c>
      <c r="D14" s="17" t="s">
        <v>336</v>
      </c>
      <c r="E14" s="17">
        <v>1</v>
      </c>
    </row>
    <row r="15">
      <c r="A15" s="17" t="s">
        <v>150</v>
      </c>
      <c r="B15" s="17" t="s">
        <v>116</v>
      </c>
      <c r="C15" s="17" t="s">
        <v>121</v>
      </c>
      <c r="D15" s="17" t="s">
        <v>337</v>
      </c>
      <c r="E15" s="17">
        <v>1</v>
      </c>
    </row>
    <row r="16">
      <c r="A16" s="17" t="s">
        <v>150</v>
      </c>
      <c r="B16" s="17" t="s">
        <v>116</v>
      </c>
      <c r="C16" s="17" t="s">
        <v>121</v>
      </c>
      <c r="D16" s="17" t="s">
        <v>338</v>
      </c>
      <c r="E16" s="17">
        <v>1</v>
      </c>
    </row>
    <row r="17">
      <c r="A17" s="17" t="s">
        <v>150</v>
      </c>
      <c r="B17" s="17" t="s">
        <v>116</v>
      </c>
      <c r="C17" s="17" t="s">
        <v>121</v>
      </c>
      <c r="D17" s="17" t="s">
        <v>339</v>
      </c>
      <c r="E17" s="17">
        <v>1</v>
      </c>
    </row>
    <row r="18">
      <c r="A18" s="17" t="s">
        <v>150</v>
      </c>
      <c r="B18" s="17" t="s">
        <v>116</v>
      </c>
      <c r="C18" s="17" t="s">
        <v>121</v>
      </c>
      <c r="D18" s="17" t="s">
        <v>340</v>
      </c>
      <c r="E18" s="17">
        <v>1</v>
      </c>
    </row>
    <row r="19">
      <c r="A19" s="17" t="s">
        <v>150</v>
      </c>
      <c r="B19" s="17" t="s">
        <v>116</v>
      </c>
      <c r="C19" s="17" t="s">
        <v>121</v>
      </c>
      <c r="D19" s="17" t="s">
        <v>341</v>
      </c>
      <c r="E19" s="17">
        <v>1</v>
      </c>
    </row>
    <row r="20">
      <c r="A20" s="17" t="s">
        <v>150</v>
      </c>
      <c r="B20" s="17" t="s">
        <v>116</v>
      </c>
      <c r="C20" s="17" t="s">
        <v>121</v>
      </c>
      <c r="D20" s="17" t="s">
        <v>342</v>
      </c>
      <c r="E20" s="17">
        <v>1</v>
      </c>
    </row>
    <row r="21">
      <c r="A21" s="17" t="s">
        <v>150</v>
      </c>
      <c r="B21" s="17" t="s">
        <v>116</v>
      </c>
      <c r="C21" s="17" t="s">
        <v>121</v>
      </c>
      <c r="D21" s="17" t="s">
        <v>343</v>
      </c>
      <c r="E21" s="17">
        <v>1</v>
      </c>
    </row>
    <row r="22">
      <c r="A22" s="17" t="s">
        <v>150</v>
      </c>
      <c r="B22" s="17" t="s">
        <v>116</v>
      </c>
      <c r="C22" s="17" t="s">
        <v>121</v>
      </c>
      <c r="D22" s="17" t="s">
        <v>344</v>
      </c>
      <c r="E22" s="17">
        <v>1</v>
      </c>
    </row>
    <row r="23">
      <c r="A23" s="17" t="s">
        <v>150</v>
      </c>
      <c r="B23" s="17" t="s">
        <v>116</v>
      </c>
      <c r="C23" s="17" t="s">
        <v>121</v>
      </c>
      <c r="D23" s="17" t="s">
        <v>345</v>
      </c>
      <c r="E23" s="17">
        <v>1</v>
      </c>
    </row>
    <row r="24">
      <c r="A24" s="17" t="s">
        <v>150</v>
      </c>
      <c r="B24" s="17" t="s">
        <v>116</v>
      </c>
      <c r="C24" s="17" t="s">
        <v>121</v>
      </c>
      <c r="D24" s="17" t="s">
        <v>346</v>
      </c>
      <c r="E24" s="17">
        <v>1</v>
      </c>
    </row>
    <row r="25">
      <c r="A25" s="17" t="s">
        <v>150</v>
      </c>
      <c r="B25" s="17" t="s">
        <v>116</v>
      </c>
      <c r="C25" s="17" t="s">
        <v>121</v>
      </c>
      <c r="D25" s="17" t="s">
        <v>347</v>
      </c>
      <c r="E25" s="17">
        <v>1</v>
      </c>
    </row>
    <row r="26">
      <c r="A26" s="17" t="s">
        <v>150</v>
      </c>
      <c r="B26" s="17" t="s">
        <v>116</v>
      </c>
      <c r="C26" s="17" t="s">
        <v>121</v>
      </c>
      <c r="D26" s="17" t="s">
        <v>348</v>
      </c>
      <c r="E26" s="17">
        <v>1</v>
      </c>
    </row>
    <row r="27">
      <c r="A27" s="17" t="s">
        <v>150</v>
      </c>
      <c r="B27" s="17" t="s">
        <v>116</v>
      </c>
      <c r="C27" s="17" t="s">
        <v>121</v>
      </c>
      <c r="D27" s="17" t="s">
        <v>349</v>
      </c>
      <c r="E27" s="17">
        <v>1</v>
      </c>
    </row>
    <row r="28">
      <c r="A28" s="17" t="s">
        <v>150</v>
      </c>
      <c r="B28" s="17" t="s">
        <v>116</v>
      </c>
      <c r="C28" s="17" t="s">
        <v>121</v>
      </c>
      <c r="D28" s="17" t="s">
        <v>350</v>
      </c>
      <c r="E28" s="17">
        <v>1</v>
      </c>
    </row>
    <row r="29">
      <c r="A29" s="17" t="s">
        <v>150</v>
      </c>
      <c r="B29" s="17" t="s">
        <v>116</v>
      </c>
      <c r="C29" s="17" t="s">
        <v>121</v>
      </c>
      <c r="D29" s="17" t="s">
        <v>351</v>
      </c>
      <c r="E29" s="17">
        <v>1</v>
      </c>
    </row>
    <row r="30">
      <c r="A30" s="17" t="s">
        <v>150</v>
      </c>
      <c r="B30" s="17" t="s">
        <v>116</v>
      </c>
      <c r="C30" s="17" t="s">
        <v>121</v>
      </c>
      <c r="D30" s="17" t="s">
        <v>352</v>
      </c>
      <c r="E30" s="17">
        <v>1</v>
      </c>
    </row>
    <row r="31">
      <c r="A31" s="17" t="s">
        <v>150</v>
      </c>
      <c r="B31" s="17" t="s">
        <v>116</v>
      </c>
      <c r="C31" s="17" t="s">
        <v>121</v>
      </c>
      <c r="D31" s="17" t="s">
        <v>353</v>
      </c>
      <c r="E31" s="17">
        <v>1</v>
      </c>
    </row>
    <row r="32">
      <c r="A32" s="17" t="s">
        <v>150</v>
      </c>
      <c r="B32" s="17" t="s">
        <v>116</v>
      </c>
      <c r="C32" s="17" t="s">
        <v>121</v>
      </c>
      <c r="D32" s="17" t="s">
        <v>354</v>
      </c>
      <c r="E32" s="17">
        <v>1</v>
      </c>
    </row>
    <row r="33">
      <c r="A33" s="17" t="s">
        <v>150</v>
      </c>
      <c r="B33" s="17" t="s">
        <v>116</v>
      </c>
      <c r="C33" s="17" t="s">
        <v>121</v>
      </c>
      <c r="D33" s="17" t="s">
        <v>355</v>
      </c>
      <c r="E33" s="17">
        <v>1</v>
      </c>
    </row>
    <row r="34">
      <c r="A34" s="17" t="s">
        <v>150</v>
      </c>
      <c r="B34" s="17" t="s">
        <v>116</v>
      </c>
      <c r="C34" s="17" t="s">
        <v>121</v>
      </c>
      <c r="D34" s="17" t="s">
        <v>356</v>
      </c>
      <c r="E34" s="17">
        <v>1</v>
      </c>
    </row>
    <row r="35">
      <c r="A35" s="17" t="s">
        <v>150</v>
      </c>
      <c r="B35" s="17" t="s">
        <v>116</v>
      </c>
      <c r="C35" s="17" t="s">
        <v>121</v>
      </c>
      <c r="D35" s="17" t="s">
        <v>357</v>
      </c>
      <c r="E35" s="17">
        <v>1</v>
      </c>
    </row>
    <row r="36">
      <c r="A36" s="17" t="s">
        <v>150</v>
      </c>
      <c r="B36" s="17" t="s">
        <v>116</v>
      </c>
      <c r="C36" s="17" t="s">
        <v>121</v>
      </c>
      <c r="D36" s="17" t="s">
        <v>358</v>
      </c>
      <c r="E36" s="17">
        <v>1</v>
      </c>
    </row>
    <row r="37">
      <c r="A37" s="17" t="s">
        <v>150</v>
      </c>
      <c r="B37" s="17" t="s">
        <v>116</v>
      </c>
      <c r="C37" s="17" t="s">
        <v>121</v>
      </c>
      <c r="D37" s="17" t="s">
        <v>359</v>
      </c>
      <c r="E37" s="17">
        <v>1</v>
      </c>
    </row>
    <row r="38">
      <c r="A38" s="17" t="s">
        <v>150</v>
      </c>
      <c r="B38" s="17" t="s">
        <v>116</v>
      </c>
      <c r="C38" s="17" t="s">
        <v>121</v>
      </c>
      <c r="D38" s="17" t="s">
        <v>360</v>
      </c>
      <c r="E38" s="17">
        <v>1</v>
      </c>
    </row>
    <row r="39">
      <c r="A39" s="17" t="s">
        <v>150</v>
      </c>
      <c r="B39" s="17" t="s">
        <v>116</v>
      </c>
      <c r="C39" s="17" t="s">
        <v>121</v>
      </c>
      <c r="D39" s="17" t="s">
        <v>361</v>
      </c>
      <c r="E39" s="17">
        <v>1</v>
      </c>
    </row>
    <row r="40">
      <c r="A40" s="17" t="s">
        <v>150</v>
      </c>
      <c r="B40" s="17" t="s">
        <v>116</v>
      </c>
      <c r="C40" s="17" t="s">
        <v>121</v>
      </c>
      <c r="D40" s="17" t="s">
        <v>362</v>
      </c>
      <c r="E40" s="17">
        <v>1</v>
      </c>
    </row>
    <row r="41">
      <c r="A41" s="17" t="s">
        <v>150</v>
      </c>
      <c r="B41" s="17" t="s">
        <v>116</v>
      </c>
      <c r="C41" s="17" t="s">
        <v>121</v>
      </c>
      <c r="D41" s="17" t="s">
        <v>363</v>
      </c>
      <c r="E41" s="17">
        <v>1</v>
      </c>
    </row>
    <row r="42">
      <c r="A42" s="17" t="s">
        <v>150</v>
      </c>
      <c r="B42" s="17" t="s">
        <v>116</v>
      </c>
      <c r="C42" s="17" t="s">
        <v>121</v>
      </c>
      <c r="D42" s="17" t="s">
        <v>364</v>
      </c>
      <c r="E42" s="17">
        <v>1</v>
      </c>
    </row>
    <row r="43">
      <c r="A43" s="17" t="s">
        <v>150</v>
      </c>
      <c r="B43" s="17" t="s">
        <v>116</v>
      </c>
      <c r="C43" s="17" t="s">
        <v>121</v>
      </c>
      <c r="D43" s="17" t="s">
        <v>365</v>
      </c>
      <c r="E43" s="17">
        <v>1</v>
      </c>
    </row>
    <row r="44">
      <c r="A44" s="17" t="s">
        <v>150</v>
      </c>
      <c r="B44" s="17" t="s">
        <v>116</v>
      </c>
      <c r="C44" s="17" t="s">
        <v>121</v>
      </c>
      <c r="D44" s="17" t="s">
        <v>366</v>
      </c>
      <c r="E44" s="17">
        <v>1</v>
      </c>
    </row>
    <row r="45">
      <c r="A45" s="17" t="s">
        <v>150</v>
      </c>
      <c r="B45" s="17" t="s">
        <v>116</v>
      </c>
      <c r="C45" s="17" t="s">
        <v>121</v>
      </c>
      <c r="D45" s="17" t="s">
        <v>367</v>
      </c>
      <c r="E45" s="17">
        <v>1</v>
      </c>
    </row>
    <row r="46">
      <c r="A46" s="17" t="s">
        <v>150</v>
      </c>
      <c r="B46" s="17" t="s">
        <v>116</v>
      </c>
      <c r="C46" s="17" t="s">
        <v>121</v>
      </c>
      <c r="D46" s="17" t="s">
        <v>368</v>
      </c>
      <c r="E46" s="17">
        <v>1</v>
      </c>
    </row>
    <row r="47">
      <c r="A47" s="17" t="s">
        <v>150</v>
      </c>
      <c r="B47" s="17" t="s">
        <v>116</v>
      </c>
      <c r="C47" s="17" t="s">
        <v>121</v>
      </c>
      <c r="D47" s="17" t="s">
        <v>369</v>
      </c>
      <c r="E47" s="17">
        <v>1</v>
      </c>
    </row>
    <row r="48">
      <c r="A48" s="17" t="s">
        <v>150</v>
      </c>
      <c r="B48" s="17" t="s">
        <v>116</v>
      </c>
      <c r="C48" s="17" t="s">
        <v>121</v>
      </c>
      <c r="D48" s="17" t="s">
        <v>370</v>
      </c>
      <c r="E48" s="17">
        <v>1</v>
      </c>
    </row>
    <row r="49">
      <c r="A49" s="17" t="s">
        <v>150</v>
      </c>
      <c r="B49" s="17" t="s">
        <v>116</v>
      </c>
      <c r="C49" s="17" t="s">
        <v>121</v>
      </c>
      <c r="D49" s="17" t="s">
        <v>371</v>
      </c>
      <c r="E49" s="17">
        <v>1</v>
      </c>
    </row>
    <row r="50">
      <c r="A50" s="17" t="s">
        <v>150</v>
      </c>
      <c r="B50" s="17" t="s">
        <v>116</v>
      </c>
      <c r="C50" s="17" t="s">
        <v>121</v>
      </c>
      <c r="D50" s="17" t="s">
        <v>372</v>
      </c>
      <c r="E50" s="17">
        <v>1</v>
      </c>
    </row>
    <row r="51">
      <c r="A51" s="17" t="s">
        <v>150</v>
      </c>
      <c r="B51" s="17" t="s">
        <v>116</v>
      </c>
      <c r="C51" s="17" t="s">
        <v>121</v>
      </c>
      <c r="D51" s="17" t="s">
        <v>373</v>
      </c>
      <c r="E51" s="17">
        <v>1</v>
      </c>
    </row>
    <row r="52">
      <c r="A52" s="17" t="s">
        <v>150</v>
      </c>
      <c r="B52" s="17" t="s">
        <v>116</v>
      </c>
      <c r="C52" s="17" t="s">
        <v>121</v>
      </c>
      <c r="D52" s="17" t="s">
        <v>374</v>
      </c>
      <c r="E52" s="17">
        <v>1</v>
      </c>
    </row>
    <row r="53">
      <c r="A53" s="17" t="s">
        <v>150</v>
      </c>
      <c r="B53" s="17" t="s">
        <v>116</v>
      </c>
      <c r="C53" s="17" t="s">
        <v>121</v>
      </c>
      <c r="D53" s="17" t="s">
        <v>375</v>
      </c>
      <c r="E53" s="17">
        <v>1</v>
      </c>
    </row>
    <row r="54">
      <c r="A54" s="17" t="s">
        <v>150</v>
      </c>
      <c r="B54" s="17" t="s">
        <v>116</v>
      </c>
      <c r="C54" s="17" t="s">
        <v>121</v>
      </c>
      <c r="D54" s="17" t="s">
        <v>376</v>
      </c>
      <c r="E54" s="17">
        <v>1</v>
      </c>
    </row>
    <row r="55">
      <c r="A55" s="17" t="s">
        <v>150</v>
      </c>
      <c r="B55" s="17" t="s">
        <v>116</v>
      </c>
      <c r="C55" s="17" t="s">
        <v>121</v>
      </c>
      <c r="D55" s="17" t="s">
        <v>377</v>
      </c>
      <c r="E55" s="17">
        <v>1</v>
      </c>
    </row>
    <row r="56">
      <c r="A56" s="17" t="s">
        <v>150</v>
      </c>
      <c r="B56" s="17" t="s">
        <v>116</v>
      </c>
      <c r="C56" s="17" t="s">
        <v>121</v>
      </c>
      <c r="D56" s="17" t="s">
        <v>378</v>
      </c>
      <c r="E56" s="17">
        <v>1</v>
      </c>
    </row>
    <row r="57">
      <c r="A57" s="17" t="s">
        <v>150</v>
      </c>
      <c r="B57" s="17" t="s">
        <v>116</v>
      </c>
      <c r="C57" s="17" t="s">
        <v>121</v>
      </c>
      <c r="D57" s="17" t="s">
        <v>379</v>
      </c>
      <c r="E57" s="17">
        <v>1</v>
      </c>
    </row>
    <row r="58">
      <c r="A58" s="1" t="s">
        <v>78</v>
      </c>
      <c r="B58" s="1" t="s">
        <v>78</v>
      </c>
      <c r="C58" s="1">
        <f>SUBTOTAL(103,Elements13_7_61[Elemento])</f>
      </c>
      <c r="D58" s="1" t="s">
        <v>78</v>
      </c>
      <c r="E58" s="1">
        <f>SUBTOTAL(109,Elements13_7_61[Totais:])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23.xml><?xml version="1.0" encoding="utf-8"?>
<worksheet xmlns:r="http://schemas.openxmlformats.org/officeDocument/2006/relationships" xmlns="http://schemas.openxmlformats.org/spreadsheetml/2006/main">
  <dimension ref="A1:E150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43</v>
      </c>
      <c r="B1" s="9" t="s">
        <v>43</v>
      </c>
      <c r="C1" s="9" t="s">
        <v>43</v>
      </c>
      <c r="D1" s="9" t="s">
        <v>43</v>
      </c>
      <c r="E1" s="9" t="s">
        <v>43</v>
      </c>
    </row>
    <row r="2">
      <c r="A2" s="9" t="s">
        <v>43</v>
      </c>
      <c r="B2" s="9" t="s">
        <v>43</v>
      </c>
      <c r="C2" s="9" t="s">
        <v>43</v>
      </c>
      <c r="D2" s="9" t="s">
        <v>43</v>
      </c>
      <c r="E2" s="9" t="s">
        <v>43</v>
      </c>
    </row>
    <row r="4">
      <c r="A4" s="18" t="s">
        <v>107</v>
      </c>
      <c r="B4" s="18" t="s">
        <v>107</v>
      </c>
      <c r="C4" s="18" t="s">
        <v>107</v>
      </c>
      <c r="D4" s="18" t="s">
        <v>107</v>
      </c>
      <c r="E4" s="18" t="s">
        <v>107</v>
      </c>
    </row>
    <row r="5">
      <c r="A5" s="23" t="s">
        <v>78</v>
      </c>
      <c r="B5" s="23" t="s">
        <v>78</v>
      </c>
      <c r="C5" s="23" t="s">
        <v>78</v>
      </c>
      <c r="D5" s="23" t="s">
        <v>78</v>
      </c>
      <c r="E5" s="23" t="s">
        <v>78</v>
      </c>
    </row>
    <row r="6">
      <c r="A6" s="16" t="s">
        <v>145</v>
      </c>
      <c r="B6" s="16" t="s">
        <v>146</v>
      </c>
      <c r="C6" s="16" t="s">
        <v>147</v>
      </c>
      <c r="D6" s="16" t="s">
        <v>148</v>
      </c>
      <c r="E6" s="16" t="s">
        <v>149</v>
      </c>
    </row>
    <row r="7">
      <c r="A7" s="17" t="s">
        <v>150</v>
      </c>
      <c r="B7" s="17" t="s">
        <v>116</v>
      </c>
      <c r="C7" s="17" t="s">
        <v>125</v>
      </c>
      <c r="D7" s="17" t="s">
        <v>380</v>
      </c>
      <c r="E7" s="17">
        <v>1</v>
      </c>
    </row>
    <row r="8">
      <c r="A8" s="17" t="s">
        <v>150</v>
      </c>
      <c r="B8" s="17" t="s">
        <v>116</v>
      </c>
      <c r="C8" s="17" t="s">
        <v>125</v>
      </c>
      <c r="D8" s="17" t="s">
        <v>381</v>
      </c>
      <c r="E8" s="17">
        <v>1</v>
      </c>
    </row>
    <row r="9">
      <c r="A9" s="17" t="s">
        <v>150</v>
      </c>
      <c r="B9" s="17" t="s">
        <v>116</v>
      </c>
      <c r="C9" s="17" t="s">
        <v>125</v>
      </c>
      <c r="D9" s="17" t="s">
        <v>382</v>
      </c>
      <c r="E9" s="17">
        <v>1</v>
      </c>
    </row>
    <row r="10">
      <c r="A10" s="17" t="s">
        <v>150</v>
      </c>
      <c r="B10" s="17" t="s">
        <v>116</v>
      </c>
      <c r="C10" s="17" t="s">
        <v>125</v>
      </c>
      <c r="D10" s="17" t="s">
        <v>383</v>
      </c>
      <c r="E10" s="17">
        <v>1</v>
      </c>
    </row>
    <row r="11">
      <c r="A11" s="17" t="s">
        <v>150</v>
      </c>
      <c r="B11" s="17" t="s">
        <v>116</v>
      </c>
      <c r="C11" s="17" t="s">
        <v>125</v>
      </c>
      <c r="D11" s="17" t="s">
        <v>384</v>
      </c>
      <c r="E11" s="17">
        <v>1</v>
      </c>
    </row>
    <row r="12">
      <c r="A12" s="17" t="s">
        <v>150</v>
      </c>
      <c r="B12" s="17" t="s">
        <v>116</v>
      </c>
      <c r="C12" s="17" t="s">
        <v>125</v>
      </c>
      <c r="D12" s="17" t="s">
        <v>385</v>
      </c>
      <c r="E12" s="17">
        <v>1</v>
      </c>
    </row>
    <row r="13">
      <c r="A13" s="17" t="s">
        <v>150</v>
      </c>
      <c r="B13" s="17" t="s">
        <v>116</v>
      </c>
      <c r="C13" s="17" t="s">
        <v>125</v>
      </c>
      <c r="D13" s="17" t="s">
        <v>386</v>
      </c>
      <c r="E13" s="17">
        <v>1</v>
      </c>
    </row>
    <row r="14">
      <c r="A14" s="17" t="s">
        <v>150</v>
      </c>
      <c r="B14" s="17" t="s">
        <v>116</v>
      </c>
      <c r="C14" s="17" t="s">
        <v>125</v>
      </c>
      <c r="D14" s="17" t="s">
        <v>387</v>
      </c>
      <c r="E14" s="17">
        <v>1</v>
      </c>
    </row>
    <row r="15">
      <c r="A15" s="17" t="s">
        <v>150</v>
      </c>
      <c r="B15" s="17" t="s">
        <v>116</v>
      </c>
      <c r="C15" s="17" t="s">
        <v>125</v>
      </c>
      <c r="D15" s="17" t="s">
        <v>388</v>
      </c>
      <c r="E15" s="17">
        <v>1</v>
      </c>
    </row>
    <row r="16">
      <c r="A16" s="17" t="s">
        <v>150</v>
      </c>
      <c r="B16" s="17" t="s">
        <v>116</v>
      </c>
      <c r="C16" s="17" t="s">
        <v>125</v>
      </c>
      <c r="D16" s="17" t="s">
        <v>389</v>
      </c>
      <c r="E16" s="17">
        <v>1</v>
      </c>
    </row>
    <row r="17">
      <c r="A17" s="17" t="s">
        <v>150</v>
      </c>
      <c r="B17" s="17" t="s">
        <v>116</v>
      </c>
      <c r="C17" s="17" t="s">
        <v>125</v>
      </c>
      <c r="D17" s="17" t="s">
        <v>390</v>
      </c>
      <c r="E17" s="17">
        <v>1</v>
      </c>
    </row>
    <row r="18">
      <c r="A18" s="17" t="s">
        <v>150</v>
      </c>
      <c r="B18" s="17" t="s">
        <v>116</v>
      </c>
      <c r="C18" s="17" t="s">
        <v>125</v>
      </c>
      <c r="D18" s="17" t="s">
        <v>391</v>
      </c>
      <c r="E18" s="17">
        <v>1</v>
      </c>
    </row>
    <row r="19">
      <c r="A19" s="17" t="s">
        <v>150</v>
      </c>
      <c r="B19" s="17" t="s">
        <v>116</v>
      </c>
      <c r="C19" s="17" t="s">
        <v>125</v>
      </c>
      <c r="D19" s="17" t="s">
        <v>392</v>
      </c>
      <c r="E19" s="17">
        <v>1</v>
      </c>
    </row>
    <row r="20">
      <c r="A20" s="17" t="s">
        <v>150</v>
      </c>
      <c r="B20" s="17" t="s">
        <v>116</v>
      </c>
      <c r="C20" s="17" t="s">
        <v>125</v>
      </c>
      <c r="D20" s="17" t="s">
        <v>393</v>
      </c>
      <c r="E20" s="17">
        <v>1</v>
      </c>
    </row>
    <row r="21">
      <c r="A21" s="17" t="s">
        <v>150</v>
      </c>
      <c r="B21" s="17" t="s">
        <v>116</v>
      </c>
      <c r="C21" s="17" t="s">
        <v>125</v>
      </c>
      <c r="D21" s="17" t="s">
        <v>394</v>
      </c>
      <c r="E21" s="17">
        <v>1</v>
      </c>
    </row>
    <row r="22">
      <c r="A22" s="17" t="s">
        <v>150</v>
      </c>
      <c r="B22" s="17" t="s">
        <v>116</v>
      </c>
      <c r="C22" s="17" t="s">
        <v>125</v>
      </c>
      <c r="D22" s="17" t="s">
        <v>395</v>
      </c>
      <c r="E22" s="17">
        <v>1</v>
      </c>
    </row>
    <row r="23">
      <c r="A23" s="17" t="s">
        <v>150</v>
      </c>
      <c r="B23" s="17" t="s">
        <v>116</v>
      </c>
      <c r="C23" s="17" t="s">
        <v>125</v>
      </c>
      <c r="D23" s="17" t="s">
        <v>396</v>
      </c>
      <c r="E23" s="17">
        <v>1</v>
      </c>
    </row>
    <row r="24">
      <c r="A24" s="17" t="s">
        <v>150</v>
      </c>
      <c r="B24" s="17" t="s">
        <v>116</v>
      </c>
      <c r="C24" s="17" t="s">
        <v>125</v>
      </c>
      <c r="D24" s="17" t="s">
        <v>397</v>
      </c>
      <c r="E24" s="17">
        <v>1</v>
      </c>
    </row>
    <row r="25">
      <c r="A25" s="17" t="s">
        <v>150</v>
      </c>
      <c r="B25" s="17" t="s">
        <v>116</v>
      </c>
      <c r="C25" s="17" t="s">
        <v>125</v>
      </c>
      <c r="D25" s="17" t="s">
        <v>398</v>
      </c>
      <c r="E25" s="17">
        <v>1</v>
      </c>
    </row>
    <row r="26">
      <c r="A26" s="17" t="s">
        <v>150</v>
      </c>
      <c r="B26" s="17" t="s">
        <v>116</v>
      </c>
      <c r="C26" s="17" t="s">
        <v>125</v>
      </c>
      <c r="D26" s="17" t="s">
        <v>399</v>
      </c>
      <c r="E26" s="17">
        <v>1</v>
      </c>
    </row>
    <row r="27">
      <c r="A27" s="17" t="s">
        <v>150</v>
      </c>
      <c r="B27" s="17" t="s">
        <v>116</v>
      </c>
      <c r="C27" s="17" t="s">
        <v>125</v>
      </c>
      <c r="D27" s="17" t="s">
        <v>400</v>
      </c>
      <c r="E27" s="17">
        <v>1</v>
      </c>
    </row>
    <row r="28">
      <c r="A28" s="17" t="s">
        <v>150</v>
      </c>
      <c r="B28" s="17" t="s">
        <v>116</v>
      </c>
      <c r="C28" s="17" t="s">
        <v>125</v>
      </c>
      <c r="D28" s="17" t="s">
        <v>401</v>
      </c>
      <c r="E28" s="17">
        <v>1</v>
      </c>
    </row>
    <row r="29">
      <c r="A29" s="17" t="s">
        <v>150</v>
      </c>
      <c r="B29" s="17" t="s">
        <v>116</v>
      </c>
      <c r="C29" s="17" t="s">
        <v>125</v>
      </c>
      <c r="D29" s="17" t="s">
        <v>402</v>
      </c>
      <c r="E29" s="17">
        <v>1</v>
      </c>
    </row>
    <row r="30">
      <c r="A30" s="17" t="s">
        <v>150</v>
      </c>
      <c r="B30" s="17" t="s">
        <v>116</v>
      </c>
      <c r="C30" s="17" t="s">
        <v>125</v>
      </c>
      <c r="D30" s="17" t="s">
        <v>403</v>
      </c>
      <c r="E30" s="17">
        <v>1</v>
      </c>
    </row>
    <row r="31">
      <c r="A31" s="17" t="s">
        <v>150</v>
      </c>
      <c r="B31" s="17" t="s">
        <v>116</v>
      </c>
      <c r="C31" s="17" t="s">
        <v>125</v>
      </c>
      <c r="D31" s="17" t="s">
        <v>404</v>
      </c>
      <c r="E31" s="17">
        <v>1</v>
      </c>
    </row>
    <row r="32">
      <c r="A32" s="17" t="s">
        <v>150</v>
      </c>
      <c r="B32" s="17" t="s">
        <v>116</v>
      </c>
      <c r="C32" s="17" t="s">
        <v>125</v>
      </c>
      <c r="D32" s="17" t="s">
        <v>405</v>
      </c>
      <c r="E32" s="17">
        <v>1</v>
      </c>
    </row>
    <row r="33">
      <c r="A33" s="17" t="s">
        <v>150</v>
      </c>
      <c r="B33" s="17" t="s">
        <v>116</v>
      </c>
      <c r="C33" s="17" t="s">
        <v>125</v>
      </c>
      <c r="D33" s="17" t="s">
        <v>406</v>
      </c>
      <c r="E33" s="17">
        <v>1</v>
      </c>
    </row>
    <row r="34">
      <c r="A34" s="17" t="s">
        <v>150</v>
      </c>
      <c r="B34" s="17" t="s">
        <v>116</v>
      </c>
      <c r="C34" s="17" t="s">
        <v>125</v>
      </c>
      <c r="D34" s="17" t="s">
        <v>407</v>
      </c>
      <c r="E34" s="17">
        <v>1</v>
      </c>
    </row>
    <row r="35">
      <c r="A35" s="17" t="s">
        <v>150</v>
      </c>
      <c r="B35" s="17" t="s">
        <v>116</v>
      </c>
      <c r="C35" s="17" t="s">
        <v>125</v>
      </c>
      <c r="D35" s="17" t="s">
        <v>408</v>
      </c>
      <c r="E35" s="17">
        <v>1</v>
      </c>
    </row>
    <row r="36">
      <c r="A36" s="17" t="s">
        <v>150</v>
      </c>
      <c r="B36" s="17" t="s">
        <v>116</v>
      </c>
      <c r="C36" s="17" t="s">
        <v>125</v>
      </c>
      <c r="D36" s="17" t="s">
        <v>409</v>
      </c>
      <c r="E36" s="17">
        <v>1</v>
      </c>
    </row>
    <row r="37">
      <c r="A37" s="17" t="s">
        <v>150</v>
      </c>
      <c r="B37" s="17" t="s">
        <v>116</v>
      </c>
      <c r="C37" s="17" t="s">
        <v>125</v>
      </c>
      <c r="D37" s="17" t="s">
        <v>410</v>
      </c>
      <c r="E37" s="17">
        <v>1</v>
      </c>
    </row>
    <row r="38">
      <c r="A38" s="17" t="s">
        <v>150</v>
      </c>
      <c r="B38" s="17" t="s">
        <v>116</v>
      </c>
      <c r="C38" s="17" t="s">
        <v>125</v>
      </c>
      <c r="D38" s="17" t="s">
        <v>411</v>
      </c>
      <c r="E38" s="17">
        <v>1</v>
      </c>
    </row>
    <row r="39">
      <c r="A39" s="17" t="s">
        <v>150</v>
      </c>
      <c r="B39" s="17" t="s">
        <v>116</v>
      </c>
      <c r="C39" s="17" t="s">
        <v>125</v>
      </c>
      <c r="D39" s="17" t="s">
        <v>412</v>
      </c>
      <c r="E39" s="17">
        <v>1</v>
      </c>
    </row>
    <row r="40">
      <c r="A40" s="17" t="s">
        <v>150</v>
      </c>
      <c r="B40" s="17" t="s">
        <v>116</v>
      </c>
      <c r="C40" s="17" t="s">
        <v>125</v>
      </c>
      <c r="D40" s="17" t="s">
        <v>413</v>
      </c>
      <c r="E40" s="17">
        <v>1</v>
      </c>
    </row>
    <row r="41">
      <c r="A41" s="17" t="s">
        <v>150</v>
      </c>
      <c r="B41" s="17" t="s">
        <v>116</v>
      </c>
      <c r="C41" s="17" t="s">
        <v>125</v>
      </c>
      <c r="D41" s="17" t="s">
        <v>414</v>
      </c>
      <c r="E41" s="17">
        <v>1</v>
      </c>
    </row>
    <row r="42">
      <c r="A42" s="17" t="s">
        <v>150</v>
      </c>
      <c r="B42" s="17" t="s">
        <v>116</v>
      </c>
      <c r="C42" s="17" t="s">
        <v>125</v>
      </c>
      <c r="D42" s="17" t="s">
        <v>415</v>
      </c>
      <c r="E42" s="17">
        <v>1</v>
      </c>
    </row>
    <row r="43">
      <c r="A43" s="17" t="s">
        <v>150</v>
      </c>
      <c r="B43" s="17" t="s">
        <v>116</v>
      </c>
      <c r="C43" s="17" t="s">
        <v>125</v>
      </c>
      <c r="D43" s="17" t="s">
        <v>416</v>
      </c>
      <c r="E43" s="17">
        <v>1</v>
      </c>
    </row>
    <row r="44">
      <c r="A44" s="17" t="s">
        <v>150</v>
      </c>
      <c r="B44" s="17" t="s">
        <v>116</v>
      </c>
      <c r="C44" s="17" t="s">
        <v>125</v>
      </c>
      <c r="D44" s="17" t="s">
        <v>417</v>
      </c>
      <c r="E44" s="17">
        <v>1</v>
      </c>
    </row>
    <row r="45">
      <c r="A45" s="17" t="s">
        <v>150</v>
      </c>
      <c r="B45" s="17" t="s">
        <v>116</v>
      </c>
      <c r="C45" s="17" t="s">
        <v>125</v>
      </c>
      <c r="D45" s="17" t="s">
        <v>418</v>
      </c>
      <c r="E45" s="17">
        <v>1</v>
      </c>
    </row>
    <row r="46">
      <c r="A46" s="17" t="s">
        <v>150</v>
      </c>
      <c r="B46" s="17" t="s">
        <v>116</v>
      </c>
      <c r="C46" s="17" t="s">
        <v>125</v>
      </c>
      <c r="D46" s="17" t="s">
        <v>419</v>
      </c>
      <c r="E46" s="17">
        <v>1</v>
      </c>
    </row>
    <row r="47">
      <c r="A47" s="17" t="s">
        <v>150</v>
      </c>
      <c r="B47" s="17" t="s">
        <v>116</v>
      </c>
      <c r="C47" s="17" t="s">
        <v>125</v>
      </c>
      <c r="D47" s="17" t="s">
        <v>420</v>
      </c>
      <c r="E47" s="17">
        <v>1</v>
      </c>
    </row>
    <row r="48">
      <c r="A48" s="17" t="s">
        <v>150</v>
      </c>
      <c r="B48" s="17" t="s">
        <v>116</v>
      </c>
      <c r="C48" s="17" t="s">
        <v>125</v>
      </c>
      <c r="D48" s="17" t="s">
        <v>421</v>
      </c>
      <c r="E48" s="17">
        <v>1</v>
      </c>
    </row>
    <row r="49">
      <c r="A49" s="17" t="s">
        <v>150</v>
      </c>
      <c r="B49" s="17" t="s">
        <v>116</v>
      </c>
      <c r="C49" s="17" t="s">
        <v>125</v>
      </c>
      <c r="D49" s="17" t="s">
        <v>422</v>
      </c>
      <c r="E49" s="17">
        <v>1</v>
      </c>
    </row>
    <row r="50">
      <c r="A50" s="17" t="s">
        <v>150</v>
      </c>
      <c r="B50" s="17" t="s">
        <v>116</v>
      </c>
      <c r="C50" s="17" t="s">
        <v>125</v>
      </c>
      <c r="D50" s="17" t="s">
        <v>423</v>
      </c>
      <c r="E50" s="17">
        <v>1</v>
      </c>
    </row>
    <row r="51">
      <c r="A51" s="17" t="s">
        <v>150</v>
      </c>
      <c r="B51" s="17" t="s">
        <v>116</v>
      </c>
      <c r="C51" s="17" t="s">
        <v>125</v>
      </c>
      <c r="D51" s="17" t="s">
        <v>424</v>
      </c>
      <c r="E51" s="17">
        <v>1</v>
      </c>
    </row>
    <row r="52">
      <c r="A52" s="17" t="s">
        <v>150</v>
      </c>
      <c r="B52" s="17" t="s">
        <v>116</v>
      </c>
      <c r="C52" s="17" t="s">
        <v>125</v>
      </c>
      <c r="D52" s="17" t="s">
        <v>425</v>
      </c>
      <c r="E52" s="17">
        <v>1</v>
      </c>
    </row>
    <row r="53">
      <c r="A53" s="17" t="s">
        <v>150</v>
      </c>
      <c r="B53" s="17" t="s">
        <v>116</v>
      </c>
      <c r="C53" s="17" t="s">
        <v>125</v>
      </c>
      <c r="D53" s="17" t="s">
        <v>426</v>
      </c>
      <c r="E53" s="17">
        <v>1</v>
      </c>
    </row>
    <row r="54">
      <c r="A54" s="17" t="s">
        <v>150</v>
      </c>
      <c r="B54" s="17" t="s">
        <v>116</v>
      </c>
      <c r="C54" s="17" t="s">
        <v>125</v>
      </c>
      <c r="D54" s="17" t="s">
        <v>427</v>
      </c>
      <c r="E54" s="17">
        <v>1</v>
      </c>
    </row>
    <row r="55">
      <c r="A55" s="17" t="s">
        <v>150</v>
      </c>
      <c r="B55" s="17" t="s">
        <v>116</v>
      </c>
      <c r="C55" s="17" t="s">
        <v>125</v>
      </c>
      <c r="D55" s="17" t="s">
        <v>428</v>
      </c>
      <c r="E55" s="17">
        <v>1</v>
      </c>
    </row>
    <row r="56">
      <c r="A56" s="17" t="s">
        <v>150</v>
      </c>
      <c r="B56" s="17" t="s">
        <v>116</v>
      </c>
      <c r="C56" s="17" t="s">
        <v>125</v>
      </c>
      <c r="D56" s="17" t="s">
        <v>429</v>
      </c>
      <c r="E56" s="17">
        <v>1</v>
      </c>
    </row>
    <row r="57">
      <c r="A57" s="17" t="s">
        <v>150</v>
      </c>
      <c r="B57" s="17" t="s">
        <v>116</v>
      </c>
      <c r="C57" s="17" t="s">
        <v>125</v>
      </c>
      <c r="D57" s="17" t="s">
        <v>430</v>
      </c>
      <c r="E57" s="17">
        <v>1</v>
      </c>
    </row>
    <row r="58">
      <c r="A58" s="17" t="s">
        <v>150</v>
      </c>
      <c r="B58" s="17" t="s">
        <v>116</v>
      </c>
      <c r="C58" s="17" t="s">
        <v>125</v>
      </c>
      <c r="D58" s="17" t="s">
        <v>431</v>
      </c>
      <c r="E58" s="17">
        <v>1</v>
      </c>
    </row>
    <row r="59">
      <c r="A59" s="17" t="s">
        <v>150</v>
      </c>
      <c r="B59" s="17" t="s">
        <v>116</v>
      </c>
      <c r="C59" s="17" t="s">
        <v>125</v>
      </c>
      <c r="D59" s="17" t="s">
        <v>432</v>
      </c>
      <c r="E59" s="17">
        <v>1</v>
      </c>
    </row>
    <row r="60">
      <c r="A60" s="17" t="s">
        <v>150</v>
      </c>
      <c r="B60" s="17" t="s">
        <v>116</v>
      </c>
      <c r="C60" s="17" t="s">
        <v>125</v>
      </c>
      <c r="D60" s="17" t="s">
        <v>433</v>
      </c>
      <c r="E60" s="17">
        <v>1</v>
      </c>
    </row>
    <row r="61">
      <c r="A61" s="17" t="s">
        <v>150</v>
      </c>
      <c r="B61" s="17" t="s">
        <v>116</v>
      </c>
      <c r="C61" s="17" t="s">
        <v>125</v>
      </c>
      <c r="D61" s="17" t="s">
        <v>434</v>
      </c>
      <c r="E61" s="17">
        <v>1</v>
      </c>
    </row>
    <row r="62">
      <c r="A62" s="17" t="s">
        <v>150</v>
      </c>
      <c r="B62" s="17" t="s">
        <v>116</v>
      </c>
      <c r="C62" s="17" t="s">
        <v>125</v>
      </c>
      <c r="D62" s="17" t="s">
        <v>435</v>
      </c>
      <c r="E62" s="17">
        <v>1</v>
      </c>
    </row>
    <row r="63">
      <c r="A63" s="17" t="s">
        <v>150</v>
      </c>
      <c r="B63" s="17" t="s">
        <v>116</v>
      </c>
      <c r="C63" s="17" t="s">
        <v>125</v>
      </c>
      <c r="D63" s="17" t="s">
        <v>436</v>
      </c>
      <c r="E63" s="17">
        <v>1</v>
      </c>
    </row>
    <row r="64">
      <c r="A64" s="17" t="s">
        <v>150</v>
      </c>
      <c r="B64" s="17" t="s">
        <v>116</v>
      </c>
      <c r="C64" s="17" t="s">
        <v>125</v>
      </c>
      <c r="D64" s="17" t="s">
        <v>437</v>
      </c>
      <c r="E64" s="17">
        <v>1</v>
      </c>
    </row>
    <row r="65">
      <c r="A65" s="17" t="s">
        <v>150</v>
      </c>
      <c r="B65" s="17" t="s">
        <v>116</v>
      </c>
      <c r="C65" s="17" t="s">
        <v>125</v>
      </c>
      <c r="D65" s="17" t="s">
        <v>438</v>
      </c>
      <c r="E65" s="17">
        <v>1</v>
      </c>
    </row>
    <row r="66">
      <c r="A66" s="17" t="s">
        <v>150</v>
      </c>
      <c r="B66" s="17" t="s">
        <v>116</v>
      </c>
      <c r="C66" s="17" t="s">
        <v>125</v>
      </c>
      <c r="D66" s="17" t="s">
        <v>439</v>
      </c>
      <c r="E66" s="17">
        <v>1</v>
      </c>
    </row>
    <row r="67">
      <c r="A67" s="17" t="s">
        <v>150</v>
      </c>
      <c r="B67" s="17" t="s">
        <v>116</v>
      </c>
      <c r="C67" s="17" t="s">
        <v>125</v>
      </c>
      <c r="D67" s="17" t="s">
        <v>440</v>
      </c>
      <c r="E67" s="17">
        <v>1</v>
      </c>
    </row>
    <row r="68">
      <c r="A68" s="17" t="s">
        <v>150</v>
      </c>
      <c r="B68" s="17" t="s">
        <v>116</v>
      </c>
      <c r="C68" s="17" t="s">
        <v>125</v>
      </c>
      <c r="D68" s="17" t="s">
        <v>441</v>
      </c>
      <c r="E68" s="17">
        <v>1</v>
      </c>
    </row>
    <row r="69">
      <c r="A69" s="17" t="s">
        <v>150</v>
      </c>
      <c r="B69" s="17" t="s">
        <v>116</v>
      </c>
      <c r="C69" s="17" t="s">
        <v>125</v>
      </c>
      <c r="D69" s="17" t="s">
        <v>442</v>
      </c>
      <c r="E69" s="17">
        <v>1</v>
      </c>
    </row>
    <row r="70">
      <c r="A70" s="17" t="s">
        <v>150</v>
      </c>
      <c r="B70" s="17" t="s">
        <v>116</v>
      </c>
      <c r="C70" s="17" t="s">
        <v>125</v>
      </c>
      <c r="D70" s="17" t="s">
        <v>443</v>
      </c>
      <c r="E70" s="17">
        <v>1</v>
      </c>
    </row>
    <row r="71">
      <c r="A71" s="17" t="s">
        <v>150</v>
      </c>
      <c r="B71" s="17" t="s">
        <v>116</v>
      </c>
      <c r="C71" s="17" t="s">
        <v>125</v>
      </c>
      <c r="D71" s="17" t="s">
        <v>444</v>
      </c>
      <c r="E71" s="17">
        <v>1</v>
      </c>
    </row>
    <row r="72">
      <c r="A72" s="17" t="s">
        <v>150</v>
      </c>
      <c r="B72" s="17" t="s">
        <v>116</v>
      </c>
      <c r="C72" s="17" t="s">
        <v>125</v>
      </c>
      <c r="D72" s="17" t="s">
        <v>445</v>
      </c>
      <c r="E72" s="17">
        <v>1</v>
      </c>
    </row>
    <row r="73">
      <c r="A73" s="17" t="s">
        <v>150</v>
      </c>
      <c r="B73" s="17" t="s">
        <v>116</v>
      </c>
      <c r="C73" s="17" t="s">
        <v>125</v>
      </c>
      <c r="D73" s="17" t="s">
        <v>446</v>
      </c>
      <c r="E73" s="17">
        <v>1</v>
      </c>
    </row>
    <row r="74">
      <c r="A74" s="17" t="s">
        <v>150</v>
      </c>
      <c r="B74" s="17" t="s">
        <v>116</v>
      </c>
      <c r="C74" s="17" t="s">
        <v>125</v>
      </c>
      <c r="D74" s="17" t="s">
        <v>447</v>
      </c>
      <c r="E74" s="17">
        <v>1</v>
      </c>
    </row>
    <row r="75">
      <c r="A75" s="17" t="s">
        <v>150</v>
      </c>
      <c r="B75" s="17" t="s">
        <v>116</v>
      </c>
      <c r="C75" s="17" t="s">
        <v>125</v>
      </c>
      <c r="D75" s="17" t="s">
        <v>448</v>
      </c>
      <c r="E75" s="17">
        <v>1</v>
      </c>
    </row>
    <row r="76">
      <c r="A76" s="17" t="s">
        <v>150</v>
      </c>
      <c r="B76" s="17" t="s">
        <v>116</v>
      </c>
      <c r="C76" s="17" t="s">
        <v>125</v>
      </c>
      <c r="D76" s="17" t="s">
        <v>449</v>
      </c>
      <c r="E76" s="17">
        <v>1</v>
      </c>
    </row>
    <row r="77">
      <c r="A77" s="17" t="s">
        <v>150</v>
      </c>
      <c r="B77" s="17" t="s">
        <v>116</v>
      </c>
      <c r="C77" s="17" t="s">
        <v>125</v>
      </c>
      <c r="D77" s="17" t="s">
        <v>450</v>
      </c>
      <c r="E77" s="17">
        <v>1</v>
      </c>
    </row>
    <row r="78">
      <c r="A78" s="17" t="s">
        <v>150</v>
      </c>
      <c r="B78" s="17" t="s">
        <v>116</v>
      </c>
      <c r="C78" s="17" t="s">
        <v>125</v>
      </c>
      <c r="D78" s="17" t="s">
        <v>451</v>
      </c>
      <c r="E78" s="17">
        <v>1</v>
      </c>
    </row>
    <row r="79">
      <c r="A79" s="17" t="s">
        <v>150</v>
      </c>
      <c r="B79" s="17" t="s">
        <v>116</v>
      </c>
      <c r="C79" s="17" t="s">
        <v>125</v>
      </c>
      <c r="D79" s="17" t="s">
        <v>452</v>
      </c>
      <c r="E79" s="17">
        <v>1</v>
      </c>
    </row>
    <row r="80">
      <c r="A80" s="17" t="s">
        <v>150</v>
      </c>
      <c r="B80" s="17" t="s">
        <v>116</v>
      </c>
      <c r="C80" s="17" t="s">
        <v>125</v>
      </c>
      <c r="D80" s="17" t="s">
        <v>453</v>
      </c>
      <c r="E80" s="17">
        <v>1</v>
      </c>
    </row>
    <row r="81">
      <c r="A81" s="17" t="s">
        <v>150</v>
      </c>
      <c r="B81" s="17" t="s">
        <v>116</v>
      </c>
      <c r="C81" s="17" t="s">
        <v>125</v>
      </c>
      <c r="D81" s="17" t="s">
        <v>454</v>
      </c>
      <c r="E81" s="17">
        <v>1</v>
      </c>
    </row>
    <row r="82">
      <c r="A82" s="17" t="s">
        <v>150</v>
      </c>
      <c r="B82" s="17" t="s">
        <v>116</v>
      </c>
      <c r="C82" s="17" t="s">
        <v>125</v>
      </c>
      <c r="D82" s="17" t="s">
        <v>455</v>
      </c>
      <c r="E82" s="17">
        <v>1</v>
      </c>
    </row>
    <row r="83">
      <c r="A83" s="17" t="s">
        <v>150</v>
      </c>
      <c r="B83" s="17" t="s">
        <v>116</v>
      </c>
      <c r="C83" s="17" t="s">
        <v>125</v>
      </c>
      <c r="D83" s="17" t="s">
        <v>456</v>
      </c>
      <c r="E83" s="17">
        <v>1</v>
      </c>
    </row>
    <row r="84">
      <c r="A84" s="17" t="s">
        <v>150</v>
      </c>
      <c r="B84" s="17" t="s">
        <v>116</v>
      </c>
      <c r="C84" s="17" t="s">
        <v>125</v>
      </c>
      <c r="D84" s="17" t="s">
        <v>457</v>
      </c>
      <c r="E84" s="17">
        <v>1</v>
      </c>
    </row>
    <row r="85">
      <c r="A85" s="17" t="s">
        <v>150</v>
      </c>
      <c r="B85" s="17" t="s">
        <v>116</v>
      </c>
      <c r="C85" s="17" t="s">
        <v>125</v>
      </c>
      <c r="D85" s="17" t="s">
        <v>458</v>
      </c>
      <c r="E85" s="17">
        <v>1</v>
      </c>
    </row>
    <row r="86">
      <c r="A86" s="17" t="s">
        <v>150</v>
      </c>
      <c r="B86" s="17" t="s">
        <v>116</v>
      </c>
      <c r="C86" s="17" t="s">
        <v>125</v>
      </c>
      <c r="D86" s="17" t="s">
        <v>459</v>
      </c>
      <c r="E86" s="17">
        <v>1</v>
      </c>
    </row>
    <row r="87">
      <c r="A87" s="17" t="s">
        <v>150</v>
      </c>
      <c r="B87" s="17" t="s">
        <v>116</v>
      </c>
      <c r="C87" s="17" t="s">
        <v>125</v>
      </c>
      <c r="D87" s="17" t="s">
        <v>460</v>
      </c>
      <c r="E87" s="17">
        <v>1</v>
      </c>
    </row>
    <row r="88">
      <c r="A88" s="17" t="s">
        <v>150</v>
      </c>
      <c r="B88" s="17" t="s">
        <v>116</v>
      </c>
      <c r="C88" s="17" t="s">
        <v>125</v>
      </c>
      <c r="D88" s="17" t="s">
        <v>461</v>
      </c>
      <c r="E88" s="17">
        <v>1</v>
      </c>
    </row>
    <row r="89">
      <c r="A89" s="17" t="s">
        <v>150</v>
      </c>
      <c r="B89" s="17" t="s">
        <v>116</v>
      </c>
      <c r="C89" s="17" t="s">
        <v>125</v>
      </c>
      <c r="D89" s="17" t="s">
        <v>462</v>
      </c>
      <c r="E89" s="17">
        <v>1</v>
      </c>
    </row>
    <row r="90">
      <c r="A90" s="17" t="s">
        <v>150</v>
      </c>
      <c r="B90" s="17" t="s">
        <v>116</v>
      </c>
      <c r="C90" s="17" t="s">
        <v>125</v>
      </c>
      <c r="D90" s="17" t="s">
        <v>463</v>
      </c>
      <c r="E90" s="17">
        <v>1</v>
      </c>
    </row>
    <row r="91">
      <c r="A91" s="17" t="s">
        <v>150</v>
      </c>
      <c r="B91" s="17" t="s">
        <v>116</v>
      </c>
      <c r="C91" s="17" t="s">
        <v>125</v>
      </c>
      <c r="D91" s="17" t="s">
        <v>464</v>
      </c>
      <c r="E91" s="17">
        <v>1</v>
      </c>
    </row>
    <row r="92">
      <c r="A92" s="17" t="s">
        <v>150</v>
      </c>
      <c r="B92" s="17" t="s">
        <v>116</v>
      </c>
      <c r="C92" s="17" t="s">
        <v>125</v>
      </c>
      <c r="D92" s="17" t="s">
        <v>465</v>
      </c>
      <c r="E92" s="17">
        <v>1</v>
      </c>
    </row>
    <row r="93">
      <c r="A93" s="17" t="s">
        <v>150</v>
      </c>
      <c r="B93" s="17" t="s">
        <v>116</v>
      </c>
      <c r="C93" s="17" t="s">
        <v>125</v>
      </c>
      <c r="D93" s="17" t="s">
        <v>466</v>
      </c>
      <c r="E93" s="17">
        <v>1</v>
      </c>
    </row>
    <row r="94">
      <c r="A94" s="17" t="s">
        <v>150</v>
      </c>
      <c r="B94" s="17" t="s">
        <v>116</v>
      </c>
      <c r="C94" s="17" t="s">
        <v>125</v>
      </c>
      <c r="D94" s="17" t="s">
        <v>467</v>
      </c>
      <c r="E94" s="17">
        <v>1</v>
      </c>
    </row>
    <row r="95">
      <c r="A95" s="17" t="s">
        <v>150</v>
      </c>
      <c r="B95" s="17" t="s">
        <v>116</v>
      </c>
      <c r="C95" s="17" t="s">
        <v>125</v>
      </c>
      <c r="D95" s="17" t="s">
        <v>468</v>
      </c>
      <c r="E95" s="17">
        <v>1</v>
      </c>
    </row>
    <row r="96">
      <c r="A96" s="17" t="s">
        <v>150</v>
      </c>
      <c r="B96" s="17" t="s">
        <v>116</v>
      </c>
      <c r="C96" s="17" t="s">
        <v>125</v>
      </c>
      <c r="D96" s="17" t="s">
        <v>469</v>
      </c>
      <c r="E96" s="17">
        <v>1</v>
      </c>
    </row>
    <row r="97">
      <c r="A97" s="17" t="s">
        <v>150</v>
      </c>
      <c r="B97" s="17" t="s">
        <v>116</v>
      </c>
      <c r="C97" s="17" t="s">
        <v>125</v>
      </c>
      <c r="D97" s="17" t="s">
        <v>470</v>
      </c>
      <c r="E97" s="17">
        <v>1</v>
      </c>
    </row>
    <row r="98">
      <c r="A98" s="17" t="s">
        <v>150</v>
      </c>
      <c r="B98" s="17" t="s">
        <v>116</v>
      </c>
      <c r="C98" s="17" t="s">
        <v>125</v>
      </c>
      <c r="D98" s="17" t="s">
        <v>471</v>
      </c>
      <c r="E98" s="17">
        <v>1</v>
      </c>
    </row>
    <row r="99">
      <c r="A99" s="17" t="s">
        <v>150</v>
      </c>
      <c r="B99" s="17" t="s">
        <v>116</v>
      </c>
      <c r="C99" s="17" t="s">
        <v>125</v>
      </c>
      <c r="D99" s="17" t="s">
        <v>472</v>
      </c>
      <c r="E99" s="17">
        <v>1</v>
      </c>
    </row>
    <row r="100">
      <c r="A100" s="17" t="s">
        <v>150</v>
      </c>
      <c r="B100" s="17" t="s">
        <v>116</v>
      </c>
      <c r="C100" s="17" t="s">
        <v>125</v>
      </c>
      <c r="D100" s="17" t="s">
        <v>473</v>
      </c>
      <c r="E100" s="17">
        <v>1</v>
      </c>
    </row>
    <row r="101">
      <c r="A101" s="17" t="s">
        <v>150</v>
      </c>
      <c r="B101" s="17" t="s">
        <v>116</v>
      </c>
      <c r="C101" s="17" t="s">
        <v>125</v>
      </c>
      <c r="D101" s="17" t="s">
        <v>474</v>
      </c>
      <c r="E101" s="17">
        <v>1</v>
      </c>
    </row>
    <row r="102">
      <c r="A102" s="17" t="s">
        <v>150</v>
      </c>
      <c r="B102" s="17" t="s">
        <v>116</v>
      </c>
      <c r="C102" s="17" t="s">
        <v>125</v>
      </c>
      <c r="D102" s="17" t="s">
        <v>475</v>
      </c>
      <c r="E102" s="17">
        <v>1</v>
      </c>
    </row>
    <row r="103">
      <c r="A103" s="17" t="s">
        <v>150</v>
      </c>
      <c r="B103" s="17" t="s">
        <v>116</v>
      </c>
      <c r="C103" s="17" t="s">
        <v>125</v>
      </c>
      <c r="D103" s="17" t="s">
        <v>476</v>
      </c>
      <c r="E103" s="17">
        <v>1</v>
      </c>
    </row>
    <row r="104">
      <c r="A104" s="17" t="s">
        <v>150</v>
      </c>
      <c r="B104" s="17" t="s">
        <v>116</v>
      </c>
      <c r="C104" s="17" t="s">
        <v>125</v>
      </c>
      <c r="D104" s="17" t="s">
        <v>477</v>
      </c>
      <c r="E104" s="17">
        <v>1</v>
      </c>
    </row>
    <row r="105">
      <c r="A105" s="17" t="s">
        <v>150</v>
      </c>
      <c r="B105" s="17" t="s">
        <v>116</v>
      </c>
      <c r="C105" s="17" t="s">
        <v>125</v>
      </c>
      <c r="D105" s="17" t="s">
        <v>478</v>
      </c>
      <c r="E105" s="17">
        <v>1</v>
      </c>
    </row>
    <row r="106">
      <c r="A106" s="17" t="s">
        <v>150</v>
      </c>
      <c r="B106" s="17" t="s">
        <v>116</v>
      </c>
      <c r="C106" s="17" t="s">
        <v>125</v>
      </c>
      <c r="D106" s="17" t="s">
        <v>479</v>
      </c>
      <c r="E106" s="17">
        <v>1</v>
      </c>
    </row>
    <row r="107">
      <c r="A107" s="17" t="s">
        <v>150</v>
      </c>
      <c r="B107" s="17" t="s">
        <v>116</v>
      </c>
      <c r="C107" s="17" t="s">
        <v>125</v>
      </c>
      <c r="D107" s="17" t="s">
        <v>480</v>
      </c>
      <c r="E107" s="17">
        <v>1</v>
      </c>
    </row>
    <row r="108">
      <c r="A108" s="17" t="s">
        <v>150</v>
      </c>
      <c r="B108" s="17" t="s">
        <v>116</v>
      </c>
      <c r="C108" s="17" t="s">
        <v>125</v>
      </c>
      <c r="D108" s="17" t="s">
        <v>481</v>
      </c>
      <c r="E108" s="17">
        <v>1</v>
      </c>
    </row>
    <row r="109">
      <c r="A109" s="17" t="s">
        <v>150</v>
      </c>
      <c r="B109" s="17" t="s">
        <v>116</v>
      </c>
      <c r="C109" s="17" t="s">
        <v>125</v>
      </c>
      <c r="D109" s="17" t="s">
        <v>482</v>
      </c>
      <c r="E109" s="17">
        <v>1</v>
      </c>
    </row>
    <row r="110">
      <c r="A110" s="17" t="s">
        <v>150</v>
      </c>
      <c r="B110" s="17" t="s">
        <v>116</v>
      </c>
      <c r="C110" s="17" t="s">
        <v>125</v>
      </c>
      <c r="D110" s="17" t="s">
        <v>483</v>
      </c>
      <c r="E110" s="17">
        <v>1</v>
      </c>
    </row>
    <row r="111">
      <c r="A111" s="17" t="s">
        <v>150</v>
      </c>
      <c r="B111" s="17" t="s">
        <v>116</v>
      </c>
      <c r="C111" s="17" t="s">
        <v>125</v>
      </c>
      <c r="D111" s="17" t="s">
        <v>484</v>
      </c>
      <c r="E111" s="17">
        <v>1</v>
      </c>
    </row>
    <row r="112">
      <c r="A112" s="17" t="s">
        <v>150</v>
      </c>
      <c r="B112" s="17" t="s">
        <v>116</v>
      </c>
      <c r="C112" s="17" t="s">
        <v>125</v>
      </c>
      <c r="D112" s="17" t="s">
        <v>485</v>
      </c>
      <c r="E112" s="17">
        <v>1</v>
      </c>
    </row>
    <row r="113">
      <c r="A113" s="17" t="s">
        <v>150</v>
      </c>
      <c r="B113" s="17" t="s">
        <v>116</v>
      </c>
      <c r="C113" s="17" t="s">
        <v>125</v>
      </c>
      <c r="D113" s="17" t="s">
        <v>486</v>
      </c>
      <c r="E113" s="17">
        <v>1</v>
      </c>
    </row>
    <row r="114">
      <c r="A114" s="17" t="s">
        <v>150</v>
      </c>
      <c r="B114" s="17" t="s">
        <v>116</v>
      </c>
      <c r="C114" s="17" t="s">
        <v>125</v>
      </c>
      <c r="D114" s="17" t="s">
        <v>487</v>
      </c>
      <c r="E114" s="17">
        <v>1</v>
      </c>
    </row>
    <row r="115">
      <c r="A115" s="17" t="s">
        <v>150</v>
      </c>
      <c r="B115" s="17" t="s">
        <v>116</v>
      </c>
      <c r="C115" s="17" t="s">
        <v>125</v>
      </c>
      <c r="D115" s="17" t="s">
        <v>488</v>
      </c>
      <c r="E115" s="17">
        <v>1</v>
      </c>
    </row>
    <row r="116">
      <c r="A116" s="17" t="s">
        <v>150</v>
      </c>
      <c r="B116" s="17" t="s">
        <v>116</v>
      </c>
      <c r="C116" s="17" t="s">
        <v>125</v>
      </c>
      <c r="D116" s="17" t="s">
        <v>489</v>
      </c>
      <c r="E116" s="17">
        <v>1</v>
      </c>
    </row>
    <row r="117">
      <c r="A117" s="17" t="s">
        <v>150</v>
      </c>
      <c r="B117" s="17" t="s">
        <v>116</v>
      </c>
      <c r="C117" s="17" t="s">
        <v>125</v>
      </c>
      <c r="D117" s="17" t="s">
        <v>490</v>
      </c>
      <c r="E117" s="17">
        <v>1</v>
      </c>
    </row>
    <row r="118">
      <c r="A118" s="17" t="s">
        <v>150</v>
      </c>
      <c r="B118" s="17" t="s">
        <v>116</v>
      </c>
      <c r="C118" s="17" t="s">
        <v>125</v>
      </c>
      <c r="D118" s="17" t="s">
        <v>491</v>
      </c>
      <c r="E118" s="17">
        <v>1</v>
      </c>
    </row>
    <row r="119">
      <c r="A119" s="17" t="s">
        <v>150</v>
      </c>
      <c r="B119" s="17" t="s">
        <v>116</v>
      </c>
      <c r="C119" s="17" t="s">
        <v>125</v>
      </c>
      <c r="D119" s="17" t="s">
        <v>492</v>
      </c>
      <c r="E119" s="17">
        <v>1</v>
      </c>
    </row>
    <row r="120">
      <c r="A120" s="17" t="s">
        <v>150</v>
      </c>
      <c r="B120" s="17" t="s">
        <v>116</v>
      </c>
      <c r="C120" s="17" t="s">
        <v>125</v>
      </c>
      <c r="D120" s="17" t="s">
        <v>493</v>
      </c>
      <c r="E120" s="17">
        <v>1</v>
      </c>
    </row>
    <row r="121">
      <c r="A121" s="17" t="s">
        <v>150</v>
      </c>
      <c r="B121" s="17" t="s">
        <v>116</v>
      </c>
      <c r="C121" s="17" t="s">
        <v>125</v>
      </c>
      <c r="D121" s="17" t="s">
        <v>494</v>
      </c>
      <c r="E121" s="17">
        <v>1</v>
      </c>
    </row>
    <row r="122">
      <c r="A122" s="17" t="s">
        <v>150</v>
      </c>
      <c r="B122" s="17" t="s">
        <v>116</v>
      </c>
      <c r="C122" s="17" t="s">
        <v>125</v>
      </c>
      <c r="D122" s="17" t="s">
        <v>495</v>
      </c>
      <c r="E122" s="17">
        <v>1</v>
      </c>
    </row>
    <row r="123">
      <c r="A123" s="17" t="s">
        <v>150</v>
      </c>
      <c r="B123" s="17" t="s">
        <v>116</v>
      </c>
      <c r="C123" s="17" t="s">
        <v>125</v>
      </c>
      <c r="D123" s="17" t="s">
        <v>496</v>
      </c>
      <c r="E123" s="17">
        <v>1</v>
      </c>
    </row>
    <row r="124">
      <c r="A124" s="17" t="s">
        <v>150</v>
      </c>
      <c r="B124" s="17" t="s">
        <v>116</v>
      </c>
      <c r="C124" s="17" t="s">
        <v>125</v>
      </c>
      <c r="D124" s="17" t="s">
        <v>497</v>
      </c>
      <c r="E124" s="17">
        <v>1</v>
      </c>
    </row>
    <row r="125">
      <c r="A125" s="17" t="s">
        <v>150</v>
      </c>
      <c r="B125" s="17" t="s">
        <v>116</v>
      </c>
      <c r="C125" s="17" t="s">
        <v>125</v>
      </c>
      <c r="D125" s="17" t="s">
        <v>498</v>
      </c>
      <c r="E125" s="17">
        <v>1</v>
      </c>
    </row>
    <row r="126">
      <c r="A126" s="17" t="s">
        <v>150</v>
      </c>
      <c r="B126" s="17" t="s">
        <v>116</v>
      </c>
      <c r="C126" s="17" t="s">
        <v>125</v>
      </c>
      <c r="D126" s="17" t="s">
        <v>499</v>
      </c>
      <c r="E126" s="17">
        <v>1</v>
      </c>
    </row>
    <row r="127">
      <c r="A127" s="17" t="s">
        <v>150</v>
      </c>
      <c r="B127" s="17" t="s">
        <v>116</v>
      </c>
      <c r="C127" s="17" t="s">
        <v>125</v>
      </c>
      <c r="D127" s="17" t="s">
        <v>500</v>
      </c>
      <c r="E127" s="17">
        <v>1</v>
      </c>
    </row>
    <row r="128">
      <c r="A128" s="17" t="s">
        <v>150</v>
      </c>
      <c r="B128" s="17" t="s">
        <v>116</v>
      </c>
      <c r="C128" s="17" t="s">
        <v>125</v>
      </c>
      <c r="D128" s="17" t="s">
        <v>501</v>
      </c>
      <c r="E128" s="17">
        <v>1</v>
      </c>
    </row>
    <row r="129">
      <c r="A129" s="17" t="s">
        <v>150</v>
      </c>
      <c r="B129" s="17" t="s">
        <v>116</v>
      </c>
      <c r="C129" s="17" t="s">
        <v>125</v>
      </c>
      <c r="D129" s="17" t="s">
        <v>502</v>
      </c>
      <c r="E129" s="17">
        <v>1</v>
      </c>
    </row>
    <row r="130">
      <c r="A130" s="17" t="s">
        <v>150</v>
      </c>
      <c r="B130" s="17" t="s">
        <v>116</v>
      </c>
      <c r="C130" s="17" t="s">
        <v>125</v>
      </c>
      <c r="D130" s="17" t="s">
        <v>503</v>
      </c>
      <c r="E130" s="17">
        <v>1</v>
      </c>
    </row>
    <row r="131">
      <c r="A131" s="17" t="s">
        <v>150</v>
      </c>
      <c r="B131" s="17" t="s">
        <v>116</v>
      </c>
      <c r="C131" s="17" t="s">
        <v>125</v>
      </c>
      <c r="D131" s="17" t="s">
        <v>504</v>
      </c>
      <c r="E131" s="17">
        <v>1</v>
      </c>
    </row>
    <row r="132">
      <c r="A132" s="17" t="s">
        <v>150</v>
      </c>
      <c r="B132" s="17" t="s">
        <v>116</v>
      </c>
      <c r="C132" s="17" t="s">
        <v>125</v>
      </c>
      <c r="D132" s="17" t="s">
        <v>505</v>
      </c>
      <c r="E132" s="17">
        <v>1</v>
      </c>
    </row>
    <row r="133">
      <c r="A133" s="17" t="s">
        <v>150</v>
      </c>
      <c r="B133" s="17" t="s">
        <v>116</v>
      </c>
      <c r="C133" s="17" t="s">
        <v>125</v>
      </c>
      <c r="D133" s="17" t="s">
        <v>506</v>
      </c>
      <c r="E133" s="17">
        <v>1</v>
      </c>
    </row>
    <row r="134">
      <c r="A134" s="17" t="s">
        <v>150</v>
      </c>
      <c r="B134" s="17" t="s">
        <v>116</v>
      </c>
      <c r="C134" s="17" t="s">
        <v>125</v>
      </c>
      <c r="D134" s="17" t="s">
        <v>507</v>
      </c>
      <c r="E134" s="17">
        <v>1</v>
      </c>
    </row>
    <row r="135">
      <c r="A135" s="17" t="s">
        <v>150</v>
      </c>
      <c r="B135" s="17" t="s">
        <v>116</v>
      </c>
      <c r="C135" s="17" t="s">
        <v>125</v>
      </c>
      <c r="D135" s="17" t="s">
        <v>508</v>
      </c>
      <c r="E135" s="17">
        <v>1</v>
      </c>
    </row>
    <row r="136">
      <c r="A136" s="17" t="s">
        <v>150</v>
      </c>
      <c r="B136" s="17" t="s">
        <v>116</v>
      </c>
      <c r="C136" s="17" t="s">
        <v>125</v>
      </c>
      <c r="D136" s="17" t="s">
        <v>509</v>
      </c>
      <c r="E136" s="17">
        <v>1</v>
      </c>
    </row>
    <row r="137">
      <c r="A137" s="17" t="s">
        <v>150</v>
      </c>
      <c r="B137" s="17" t="s">
        <v>116</v>
      </c>
      <c r="C137" s="17" t="s">
        <v>125</v>
      </c>
      <c r="D137" s="17" t="s">
        <v>510</v>
      </c>
      <c r="E137" s="17">
        <v>1</v>
      </c>
    </row>
    <row r="138">
      <c r="A138" s="17" t="s">
        <v>150</v>
      </c>
      <c r="B138" s="17" t="s">
        <v>116</v>
      </c>
      <c r="C138" s="17" t="s">
        <v>125</v>
      </c>
      <c r="D138" s="17" t="s">
        <v>511</v>
      </c>
      <c r="E138" s="17">
        <v>1</v>
      </c>
    </row>
    <row r="139">
      <c r="A139" s="17" t="s">
        <v>150</v>
      </c>
      <c r="B139" s="17" t="s">
        <v>116</v>
      </c>
      <c r="C139" s="17" t="s">
        <v>125</v>
      </c>
      <c r="D139" s="17" t="s">
        <v>512</v>
      </c>
      <c r="E139" s="17">
        <v>1</v>
      </c>
    </row>
    <row r="140">
      <c r="A140" s="17" t="s">
        <v>150</v>
      </c>
      <c r="B140" s="17" t="s">
        <v>116</v>
      </c>
      <c r="C140" s="17" t="s">
        <v>125</v>
      </c>
      <c r="D140" s="17" t="s">
        <v>513</v>
      </c>
      <c r="E140" s="17">
        <v>1</v>
      </c>
    </row>
    <row r="141">
      <c r="A141" s="17" t="s">
        <v>150</v>
      </c>
      <c r="B141" s="17" t="s">
        <v>116</v>
      </c>
      <c r="C141" s="17" t="s">
        <v>125</v>
      </c>
      <c r="D141" s="17" t="s">
        <v>514</v>
      </c>
      <c r="E141" s="17">
        <v>1</v>
      </c>
    </row>
    <row r="142">
      <c r="A142" s="17" t="s">
        <v>150</v>
      </c>
      <c r="B142" s="17" t="s">
        <v>116</v>
      </c>
      <c r="C142" s="17" t="s">
        <v>125</v>
      </c>
      <c r="D142" s="17" t="s">
        <v>515</v>
      </c>
      <c r="E142" s="17">
        <v>1</v>
      </c>
    </row>
    <row r="143">
      <c r="A143" s="17" t="s">
        <v>150</v>
      </c>
      <c r="B143" s="17" t="s">
        <v>116</v>
      </c>
      <c r="C143" s="17" t="s">
        <v>125</v>
      </c>
      <c r="D143" s="17" t="s">
        <v>516</v>
      </c>
      <c r="E143" s="17">
        <v>1</v>
      </c>
    </row>
    <row r="144">
      <c r="A144" s="17" t="s">
        <v>150</v>
      </c>
      <c r="B144" s="17" t="s">
        <v>116</v>
      </c>
      <c r="C144" s="17" t="s">
        <v>125</v>
      </c>
      <c r="D144" s="17" t="s">
        <v>517</v>
      </c>
      <c r="E144" s="17">
        <v>1</v>
      </c>
    </row>
    <row r="145">
      <c r="A145" s="17" t="s">
        <v>150</v>
      </c>
      <c r="B145" s="17" t="s">
        <v>116</v>
      </c>
      <c r="C145" s="17" t="s">
        <v>125</v>
      </c>
      <c r="D145" s="17" t="s">
        <v>518</v>
      </c>
      <c r="E145" s="17">
        <v>1</v>
      </c>
    </row>
    <row r="146">
      <c r="A146" s="17" t="s">
        <v>150</v>
      </c>
      <c r="B146" s="17" t="s">
        <v>116</v>
      </c>
      <c r="C146" s="17" t="s">
        <v>125</v>
      </c>
      <c r="D146" s="17" t="s">
        <v>519</v>
      </c>
      <c r="E146" s="17">
        <v>1</v>
      </c>
    </row>
    <row r="147">
      <c r="A147" s="17" t="s">
        <v>150</v>
      </c>
      <c r="B147" s="17" t="s">
        <v>116</v>
      </c>
      <c r="C147" s="17" t="s">
        <v>125</v>
      </c>
      <c r="D147" s="17" t="s">
        <v>520</v>
      </c>
      <c r="E147" s="17">
        <v>1</v>
      </c>
    </row>
    <row r="148">
      <c r="A148" s="17" t="s">
        <v>150</v>
      </c>
      <c r="B148" s="17" t="s">
        <v>116</v>
      </c>
      <c r="C148" s="17" t="s">
        <v>125</v>
      </c>
      <c r="D148" s="17" t="s">
        <v>521</v>
      </c>
      <c r="E148" s="17">
        <v>1</v>
      </c>
    </row>
    <row r="149">
      <c r="A149" s="17" t="s">
        <v>150</v>
      </c>
      <c r="B149" s="17" t="s">
        <v>116</v>
      </c>
      <c r="C149" s="17" t="s">
        <v>125</v>
      </c>
      <c r="D149" s="17" t="s">
        <v>522</v>
      </c>
      <c r="E149" s="17">
        <v>1</v>
      </c>
    </row>
    <row r="150">
      <c r="A150" s="1" t="s">
        <v>78</v>
      </c>
      <c r="B150" s="1" t="s">
        <v>78</v>
      </c>
      <c r="C150" s="1">
        <f>SUBTOTAL(103,Elements13_7_71[Elemento])</f>
      </c>
      <c r="D150" s="1" t="s">
        <v>78</v>
      </c>
      <c r="E150" s="1">
        <f>SUBTOTAL(109,Elements13_7_71[Totais:])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24.xml><?xml version="1.0" encoding="utf-8"?>
<worksheet xmlns:r="http://schemas.openxmlformats.org/officeDocument/2006/relationships" xmlns="http://schemas.openxmlformats.org/spreadsheetml/2006/main">
  <dimension ref="A1:E27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47</v>
      </c>
      <c r="B1" s="9" t="s">
        <v>47</v>
      </c>
      <c r="C1" s="9" t="s">
        <v>47</v>
      </c>
      <c r="D1" s="9" t="s">
        <v>47</v>
      </c>
      <c r="E1" s="9" t="s">
        <v>47</v>
      </c>
    </row>
    <row r="2">
      <c r="A2" s="9" t="s">
        <v>47</v>
      </c>
      <c r="B2" s="9" t="s">
        <v>47</v>
      </c>
      <c r="C2" s="9" t="s">
        <v>47</v>
      </c>
      <c r="D2" s="9" t="s">
        <v>47</v>
      </c>
      <c r="E2" s="9" t="s">
        <v>47</v>
      </c>
    </row>
    <row r="4">
      <c r="A4" s="18" t="s">
        <v>107</v>
      </c>
      <c r="B4" s="18" t="s">
        <v>107</v>
      </c>
      <c r="C4" s="18" t="s">
        <v>107</v>
      </c>
      <c r="D4" s="18" t="s">
        <v>107</v>
      </c>
      <c r="E4" s="18" t="s">
        <v>107</v>
      </c>
    </row>
    <row r="5">
      <c r="A5" s="23" t="s">
        <v>78</v>
      </c>
      <c r="B5" s="23" t="s">
        <v>78</v>
      </c>
      <c r="C5" s="23" t="s">
        <v>78</v>
      </c>
      <c r="D5" s="23" t="s">
        <v>78</v>
      </c>
      <c r="E5" s="23" t="s">
        <v>78</v>
      </c>
    </row>
    <row r="6">
      <c r="A6" s="16" t="s">
        <v>145</v>
      </c>
      <c r="B6" s="16" t="s">
        <v>146</v>
      </c>
      <c r="C6" s="16" t="s">
        <v>147</v>
      </c>
      <c r="D6" s="16" t="s">
        <v>148</v>
      </c>
      <c r="E6" s="16" t="s">
        <v>149</v>
      </c>
    </row>
    <row r="7">
      <c r="A7" s="17" t="s">
        <v>150</v>
      </c>
      <c r="B7" s="17" t="s">
        <v>116</v>
      </c>
      <c r="C7" s="17" t="s">
        <v>128</v>
      </c>
      <c r="D7" s="17" t="s">
        <v>523</v>
      </c>
      <c r="E7" s="17">
        <v>1</v>
      </c>
    </row>
    <row r="8">
      <c r="A8" s="17" t="s">
        <v>150</v>
      </c>
      <c r="B8" s="17" t="s">
        <v>116</v>
      </c>
      <c r="C8" s="17" t="s">
        <v>128</v>
      </c>
      <c r="D8" s="17" t="s">
        <v>524</v>
      </c>
      <c r="E8" s="17">
        <v>1</v>
      </c>
    </row>
    <row r="9">
      <c r="A9" s="17" t="s">
        <v>150</v>
      </c>
      <c r="B9" s="17" t="s">
        <v>116</v>
      </c>
      <c r="C9" s="17" t="s">
        <v>128</v>
      </c>
      <c r="D9" s="17" t="s">
        <v>525</v>
      </c>
      <c r="E9" s="17">
        <v>1</v>
      </c>
    </row>
    <row r="10">
      <c r="A10" s="17" t="s">
        <v>150</v>
      </c>
      <c r="B10" s="17" t="s">
        <v>116</v>
      </c>
      <c r="C10" s="17" t="s">
        <v>128</v>
      </c>
      <c r="D10" s="17" t="s">
        <v>526</v>
      </c>
      <c r="E10" s="17">
        <v>1</v>
      </c>
    </row>
    <row r="11">
      <c r="A11" s="17" t="s">
        <v>150</v>
      </c>
      <c r="B11" s="17" t="s">
        <v>116</v>
      </c>
      <c r="C11" s="17" t="s">
        <v>128</v>
      </c>
      <c r="D11" s="17" t="s">
        <v>527</v>
      </c>
      <c r="E11" s="17">
        <v>1</v>
      </c>
    </row>
    <row r="12">
      <c r="A12" s="17" t="s">
        <v>150</v>
      </c>
      <c r="B12" s="17" t="s">
        <v>116</v>
      </c>
      <c r="C12" s="17" t="s">
        <v>128</v>
      </c>
      <c r="D12" s="17" t="s">
        <v>528</v>
      </c>
      <c r="E12" s="17">
        <v>1</v>
      </c>
    </row>
    <row r="13">
      <c r="A13" s="17" t="s">
        <v>150</v>
      </c>
      <c r="B13" s="17" t="s">
        <v>116</v>
      </c>
      <c r="C13" s="17" t="s">
        <v>128</v>
      </c>
      <c r="D13" s="17" t="s">
        <v>529</v>
      </c>
      <c r="E13" s="17">
        <v>1</v>
      </c>
    </row>
    <row r="14">
      <c r="A14" s="17" t="s">
        <v>150</v>
      </c>
      <c r="B14" s="17" t="s">
        <v>116</v>
      </c>
      <c r="C14" s="17" t="s">
        <v>128</v>
      </c>
      <c r="D14" s="17" t="s">
        <v>530</v>
      </c>
      <c r="E14" s="17">
        <v>1</v>
      </c>
    </row>
    <row r="15">
      <c r="A15" s="17" t="s">
        <v>150</v>
      </c>
      <c r="B15" s="17" t="s">
        <v>116</v>
      </c>
      <c r="C15" s="17" t="s">
        <v>128</v>
      </c>
      <c r="D15" s="17" t="s">
        <v>531</v>
      </c>
      <c r="E15" s="17">
        <v>1</v>
      </c>
    </row>
    <row r="16">
      <c r="A16" s="17" t="s">
        <v>150</v>
      </c>
      <c r="B16" s="17" t="s">
        <v>116</v>
      </c>
      <c r="C16" s="17" t="s">
        <v>128</v>
      </c>
      <c r="D16" s="17" t="s">
        <v>532</v>
      </c>
      <c r="E16" s="17">
        <v>1</v>
      </c>
    </row>
    <row r="17">
      <c r="A17" s="17" t="s">
        <v>150</v>
      </c>
      <c r="B17" s="17" t="s">
        <v>116</v>
      </c>
      <c r="C17" s="17" t="s">
        <v>128</v>
      </c>
      <c r="D17" s="17" t="s">
        <v>533</v>
      </c>
      <c r="E17" s="17">
        <v>1</v>
      </c>
    </row>
    <row r="18">
      <c r="A18" s="17" t="s">
        <v>150</v>
      </c>
      <c r="B18" s="17" t="s">
        <v>116</v>
      </c>
      <c r="C18" s="17" t="s">
        <v>128</v>
      </c>
      <c r="D18" s="17" t="s">
        <v>534</v>
      </c>
      <c r="E18" s="17">
        <v>1</v>
      </c>
    </row>
    <row r="19">
      <c r="A19" s="17" t="s">
        <v>150</v>
      </c>
      <c r="B19" s="17" t="s">
        <v>116</v>
      </c>
      <c r="C19" s="17" t="s">
        <v>128</v>
      </c>
      <c r="D19" s="17" t="s">
        <v>535</v>
      </c>
      <c r="E19" s="17">
        <v>1</v>
      </c>
    </row>
    <row r="20">
      <c r="A20" s="17" t="s">
        <v>150</v>
      </c>
      <c r="B20" s="17" t="s">
        <v>116</v>
      </c>
      <c r="C20" s="17" t="s">
        <v>128</v>
      </c>
      <c r="D20" s="17" t="s">
        <v>536</v>
      </c>
      <c r="E20" s="17">
        <v>1</v>
      </c>
    </row>
    <row r="21">
      <c r="A21" s="17" t="s">
        <v>150</v>
      </c>
      <c r="B21" s="17" t="s">
        <v>116</v>
      </c>
      <c r="C21" s="17" t="s">
        <v>128</v>
      </c>
      <c r="D21" s="17" t="s">
        <v>537</v>
      </c>
      <c r="E21" s="17">
        <v>1</v>
      </c>
    </row>
    <row r="22">
      <c r="A22" s="17" t="s">
        <v>150</v>
      </c>
      <c r="B22" s="17" t="s">
        <v>116</v>
      </c>
      <c r="C22" s="17" t="s">
        <v>128</v>
      </c>
      <c r="D22" s="17" t="s">
        <v>538</v>
      </c>
      <c r="E22" s="17">
        <v>1</v>
      </c>
    </row>
    <row r="23">
      <c r="A23" s="17" t="s">
        <v>150</v>
      </c>
      <c r="B23" s="17" t="s">
        <v>116</v>
      </c>
      <c r="C23" s="17" t="s">
        <v>128</v>
      </c>
      <c r="D23" s="17" t="s">
        <v>539</v>
      </c>
      <c r="E23" s="17">
        <v>1</v>
      </c>
    </row>
    <row r="24">
      <c r="A24" s="17" t="s">
        <v>150</v>
      </c>
      <c r="B24" s="17" t="s">
        <v>116</v>
      </c>
      <c r="C24" s="17" t="s">
        <v>128</v>
      </c>
      <c r="D24" s="17" t="s">
        <v>540</v>
      </c>
      <c r="E24" s="17">
        <v>1</v>
      </c>
    </row>
    <row r="25">
      <c r="A25" s="17" t="s">
        <v>150</v>
      </c>
      <c r="B25" s="17" t="s">
        <v>116</v>
      </c>
      <c r="C25" s="17" t="s">
        <v>128</v>
      </c>
      <c r="D25" s="17" t="s">
        <v>541</v>
      </c>
      <c r="E25" s="17">
        <v>1</v>
      </c>
    </row>
    <row r="26">
      <c r="A26" s="17" t="s">
        <v>150</v>
      </c>
      <c r="B26" s="17" t="s">
        <v>116</v>
      </c>
      <c r="C26" s="17" t="s">
        <v>128</v>
      </c>
      <c r="D26" s="17" t="s">
        <v>542</v>
      </c>
      <c r="E26" s="17">
        <v>1</v>
      </c>
    </row>
    <row r="27">
      <c r="A27" s="1" t="s">
        <v>78</v>
      </c>
      <c r="B27" s="1" t="s">
        <v>78</v>
      </c>
      <c r="C27" s="1">
        <f>SUBTOTAL(103,Elements13_7_81[Elemento])</f>
      </c>
      <c r="D27" s="1" t="s">
        <v>78</v>
      </c>
      <c r="E27" s="1">
        <f>SUBTOTAL(109,Elements13_7_81[Totais:])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25.xml><?xml version="1.0" encoding="utf-8"?>
<worksheet xmlns:r="http://schemas.openxmlformats.org/officeDocument/2006/relationships" xmlns="http://schemas.openxmlformats.org/spreadsheetml/2006/main">
  <dimension ref="A1:E109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51</v>
      </c>
      <c r="B1" s="9" t="s">
        <v>51</v>
      </c>
      <c r="C1" s="9" t="s">
        <v>51</v>
      </c>
      <c r="D1" s="9" t="s">
        <v>51</v>
      </c>
      <c r="E1" s="9" t="s">
        <v>51</v>
      </c>
    </row>
    <row r="2">
      <c r="A2" s="9" t="s">
        <v>51</v>
      </c>
      <c r="B2" s="9" t="s">
        <v>51</v>
      </c>
      <c r="C2" s="9" t="s">
        <v>51</v>
      </c>
      <c r="D2" s="9" t="s">
        <v>51</v>
      </c>
      <c r="E2" s="9" t="s">
        <v>51</v>
      </c>
    </row>
    <row r="4">
      <c r="A4" s="18" t="s">
        <v>107</v>
      </c>
      <c r="B4" s="18" t="s">
        <v>107</v>
      </c>
      <c r="C4" s="18" t="s">
        <v>107</v>
      </c>
      <c r="D4" s="18" t="s">
        <v>107</v>
      </c>
      <c r="E4" s="18" t="s">
        <v>107</v>
      </c>
    </row>
    <row r="5">
      <c r="A5" s="23" t="s">
        <v>78</v>
      </c>
      <c r="B5" s="23" t="s">
        <v>78</v>
      </c>
      <c r="C5" s="23" t="s">
        <v>78</v>
      </c>
      <c r="D5" s="23" t="s">
        <v>78</v>
      </c>
      <c r="E5" s="23" t="s">
        <v>78</v>
      </c>
    </row>
    <row r="6">
      <c r="A6" s="16" t="s">
        <v>145</v>
      </c>
      <c r="B6" s="16" t="s">
        <v>146</v>
      </c>
      <c r="C6" s="16" t="s">
        <v>147</v>
      </c>
      <c r="D6" s="16" t="s">
        <v>148</v>
      </c>
      <c r="E6" s="16" t="s">
        <v>149</v>
      </c>
    </row>
    <row r="7">
      <c r="A7" s="17" t="s">
        <v>150</v>
      </c>
      <c r="B7" s="17" t="s">
        <v>116</v>
      </c>
      <c r="C7" s="17" t="s">
        <v>131</v>
      </c>
      <c r="D7" s="17" t="s">
        <v>543</v>
      </c>
      <c r="E7" s="17">
        <v>1</v>
      </c>
    </row>
    <row r="8">
      <c r="A8" s="17" t="s">
        <v>150</v>
      </c>
      <c r="B8" s="17" t="s">
        <v>116</v>
      </c>
      <c r="C8" s="17" t="s">
        <v>131</v>
      </c>
      <c r="D8" s="17" t="s">
        <v>544</v>
      </c>
      <c r="E8" s="17">
        <v>1</v>
      </c>
    </row>
    <row r="9">
      <c r="A9" s="17" t="s">
        <v>150</v>
      </c>
      <c r="B9" s="17" t="s">
        <v>116</v>
      </c>
      <c r="C9" s="17" t="s">
        <v>131</v>
      </c>
      <c r="D9" s="17" t="s">
        <v>545</v>
      </c>
      <c r="E9" s="17">
        <v>1</v>
      </c>
    </row>
    <row r="10">
      <c r="A10" s="17" t="s">
        <v>150</v>
      </c>
      <c r="B10" s="17" t="s">
        <v>116</v>
      </c>
      <c r="C10" s="17" t="s">
        <v>131</v>
      </c>
      <c r="D10" s="17" t="s">
        <v>546</v>
      </c>
      <c r="E10" s="17">
        <v>1</v>
      </c>
    </row>
    <row r="11">
      <c r="A11" s="17" t="s">
        <v>150</v>
      </c>
      <c r="B11" s="17" t="s">
        <v>116</v>
      </c>
      <c r="C11" s="17" t="s">
        <v>131</v>
      </c>
      <c r="D11" s="17" t="s">
        <v>547</v>
      </c>
      <c r="E11" s="17">
        <v>1</v>
      </c>
    </row>
    <row r="12">
      <c r="A12" s="17" t="s">
        <v>150</v>
      </c>
      <c r="B12" s="17" t="s">
        <v>116</v>
      </c>
      <c r="C12" s="17" t="s">
        <v>131</v>
      </c>
      <c r="D12" s="17" t="s">
        <v>548</v>
      </c>
      <c r="E12" s="17">
        <v>1</v>
      </c>
    </row>
    <row r="13">
      <c r="A13" s="17" t="s">
        <v>150</v>
      </c>
      <c r="B13" s="17" t="s">
        <v>116</v>
      </c>
      <c r="C13" s="17" t="s">
        <v>131</v>
      </c>
      <c r="D13" s="17" t="s">
        <v>549</v>
      </c>
      <c r="E13" s="17">
        <v>1</v>
      </c>
    </row>
    <row r="14">
      <c r="A14" s="17" t="s">
        <v>150</v>
      </c>
      <c r="B14" s="17" t="s">
        <v>116</v>
      </c>
      <c r="C14" s="17" t="s">
        <v>131</v>
      </c>
      <c r="D14" s="17" t="s">
        <v>550</v>
      </c>
      <c r="E14" s="17">
        <v>1</v>
      </c>
    </row>
    <row r="15">
      <c r="A15" s="17" t="s">
        <v>150</v>
      </c>
      <c r="B15" s="17" t="s">
        <v>116</v>
      </c>
      <c r="C15" s="17" t="s">
        <v>131</v>
      </c>
      <c r="D15" s="17" t="s">
        <v>551</v>
      </c>
      <c r="E15" s="17">
        <v>1</v>
      </c>
    </row>
    <row r="16">
      <c r="A16" s="17" t="s">
        <v>150</v>
      </c>
      <c r="B16" s="17" t="s">
        <v>116</v>
      </c>
      <c r="C16" s="17" t="s">
        <v>131</v>
      </c>
      <c r="D16" s="17" t="s">
        <v>552</v>
      </c>
      <c r="E16" s="17">
        <v>1</v>
      </c>
    </row>
    <row r="17">
      <c r="A17" s="17" t="s">
        <v>150</v>
      </c>
      <c r="B17" s="17" t="s">
        <v>116</v>
      </c>
      <c r="C17" s="17" t="s">
        <v>131</v>
      </c>
      <c r="D17" s="17" t="s">
        <v>553</v>
      </c>
      <c r="E17" s="17">
        <v>1</v>
      </c>
    </row>
    <row r="18">
      <c r="A18" s="17" t="s">
        <v>150</v>
      </c>
      <c r="B18" s="17" t="s">
        <v>116</v>
      </c>
      <c r="C18" s="17" t="s">
        <v>131</v>
      </c>
      <c r="D18" s="17" t="s">
        <v>554</v>
      </c>
      <c r="E18" s="17">
        <v>1</v>
      </c>
    </row>
    <row r="19">
      <c r="A19" s="17" t="s">
        <v>150</v>
      </c>
      <c r="B19" s="17" t="s">
        <v>116</v>
      </c>
      <c r="C19" s="17" t="s">
        <v>131</v>
      </c>
      <c r="D19" s="17" t="s">
        <v>555</v>
      </c>
      <c r="E19" s="17">
        <v>1</v>
      </c>
    </row>
    <row r="20">
      <c r="A20" s="17" t="s">
        <v>150</v>
      </c>
      <c r="B20" s="17" t="s">
        <v>116</v>
      </c>
      <c r="C20" s="17" t="s">
        <v>131</v>
      </c>
      <c r="D20" s="17" t="s">
        <v>556</v>
      </c>
      <c r="E20" s="17">
        <v>1</v>
      </c>
    </row>
    <row r="21">
      <c r="A21" s="17" t="s">
        <v>150</v>
      </c>
      <c r="B21" s="17" t="s">
        <v>116</v>
      </c>
      <c r="C21" s="17" t="s">
        <v>131</v>
      </c>
      <c r="D21" s="17" t="s">
        <v>557</v>
      </c>
      <c r="E21" s="17">
        <v>1</v>
      </c>
    </row>
    <row r="22">
      <c r="A22" s="17" t="s">
        <v>150</v>
      </c>
      <c r="B22" s="17" t="s">
        <v>116</v>
      </c>
      <c r="C22" s="17" t="s">
        <v>131</v>
      </c>
      <c r="D22" s="17" t="s">
        <v>558</v>
      </c>
      <c r="E22" s="17">
        <v>1</v>
      </c>
    </row>
    <row r="23">
      <c r="A23" s="17" t="s">
        <v>150</v>
      </c>
      <c r="B23" s="17" t="s">
        <v>116</v>
      </c>
      <c r="C23" s="17" t="s">
        <v>131</v>
      </c>
      <c r="D23" s="17" t="s">
        <v>559</v>
      </c>
      <c r="E23" s="17">
        <v>1</v>
      </c>
    </row>
    <row r="24">
      <c r="A24" s="17" t="s">
        <v>150</v>
      </c>
      <c r="B24" s="17" t="s">
        <v>116</v>
      </c>
      <c r="C24" s="17" t="s">
        <v>131</v>
      </c>
      <c r="D24" s="17" t="s">
        <v>560</v>
      </c>
      <c r="E24" s="17">
        <v>1</v>
      </c>
    </row>
    <row r="25">
      <c r="A25" s="17" t="s">
        <v>150</v>
      </c>
      <c r="B25" s="17" t="s">
        <v>116</v>
      </c>
      <c r="C25" s="17" t="s">
        <v>131</v>
      </c>
      <c r="D25" s="17" t="s">
        <v>561</v>
      </c>
      <c r="E25" s="17">
        <v>1</v>
      </c>
    </row>
    <row r="26">
      <c r="A26" s="17" t="s">
        <v>150</v>
      </c>
      <c r="B26" s="17" t="s">
        <v>116</v>
      </c>
      <c r="C26" s="17" t="s">
        <v>131</v>
      </c>
      <c r="D26" s="17" t="s">
        <v>562</v>
      </c>
      <c r="E26" s="17">
        <v>1</v>
      </c>
    </row>
    <row r="27">
      <c r="A27" s="17" t="s">
        <v>150</v>
      </c>
      <c r="B27" s="17" t="s">
        <v>116</v>
      </c>
      <c r="C27" s="17" t="s">
        <v>131</v>
      </c>
      <c r="D27" s="17" t="s">
        <v>563</v>
      </c>
      <c r="E27" s="17">
        <v>1</v>
      </c>
    </row>
    <row r="28">
      <c r="A28" s="17" t="s">
        <v>150</v>
      </c>
      <c r="B28" s="17" t="s">
        <v>116</v>
      </c>
      <c r="C28" s="17" t="s">
        <v>131</v>
      </c>
      <c r="D28" s="17" t="s">
        <v>564</v>
      </c>
      <c r="E28" s="17">
        <v>1</v>
      </c>
    </row>
    <row r="29">
      <c r="A29" s="17" t="s">
        <v>150</v>
      </c>
      <c r="B29" s="17" t="s">
        <v>116</v>
      </c>
      <c r="C29" s="17" t="s">
        <v>131</v>
      </c>
      <c r="D29" s="17" t="s">
        <v>565</v>
      </c>
      <c r="E29" s="17">
        <v>1</v>
      </c>
    </row>
    <row r="30">
      <c r="A30" s="17" t="s">
        <v>150</v>
      </c>
      <c r="B30" s="17" t="s">
        <v>116</v>
      </c>
      <c r="C30" s="17" t="s">
        <v>131</v>
      </c>
      <c r="D30" s="17" t="s">
        <v>566</v>
      </c>
      <c r="E30" s="17">
        <v>1</v>
      </c>
    </row>
    <row r="31">
      <c r="A31" s="17" t="s">
        <v>150</v>
      </c>
      <c r="B31" s="17" t="s">
        <v>116</v>
      </c>
      <c r="C31" s="17" t="s">
        <v>131</v>
      </c>
      <c r="D31" s="17" t="s">
        <v>567</v>
      </c>
      <c r="E31" s="17">
        <v>1</v>
      </c>
    </row>
    <row r="32">
      <c r="A32" s="17" t="s">
        <v>150</v>
      </c>
      <c r="B32" s="17" t="s">
        <v>116</v>
      </c>
      <c r="C32" s="17" t="s">
        <v>131</v>
      </c>
      <c r="D32" s="17" t="s">
        <v>568</v>
      </c>
      <c r="E32" s="17">
        <v>1</v>
      </c>
    </row>
    <row r="33">
      <c r="A33" s="17" t="s">
        <v>150</v>
      </c>
      <c r="B33" s="17" t="s">
        <v>116</v>
      </c>
      <c r="C33" s="17" t="s">
        <v>131</v>
      </c>
      <c r="D33" s="17" t="s">
        <v>569</v>
      </c>
      <c r="E33" s="17">
        <v>1</v>
      </c>
    </row>
    <row r="34">
      <c r="A34" s="17" t="s">
        <v>150</v>
      </c>
      <c r="B34" s="17" t="s">
        <v>116</v>
      </c>
      <c r="C34" s="17" t="s">
        <v>131</v>
      </c>
      <c r="D34" s="17" t="s">
        <v>570</v>
      </c>
      <c r="E34" s="17">
        <v>1</v>
      </c>
    </row>
    <row r="35">
      <c r="A35" s="17" t="s">
        <v>150</v>
      </c>
      <c r="B35" s="17" t="s">
        <v>116</v>
      </c>
      <c r="C35" s="17" t="s">
        <v>131</v>
      </c>
      <c r="D35" s="17" t="s">
        <v>571</v>
      </c>
      <c r="E35" s="17">
        <v>1</v>
      </c>
    </row>
    <row r="36">
      <c r="A36" s="17" t="s">
        <v>150</v>
      </c>
      <c r="B36" s="17" t="s">
        <v>116</v>
      </c>
      <c r="C36" s="17" t="s">
        <v>131</v>
      </c>
      <c r="D36" s="17" t="s">
        <v>572</v>
      </c>
      <c r="E36" s="17">
        <v>1</v>
      </c>
    </row>
    <row r="37">
      <c r="A37" s="17" t="s">
        <v>150</v>
      </c>
      <c r="B37" s="17" t="s">
        <v>116</v>
      </c>
      <c r="C37" s="17" t="s">
        <v>131</v>
      </c>
      <c r="D37" s="17" t="s">
        <v>573</v>
      </c>
      <c r="E37" s="17">
        <v>1</v>
      </c>
    </row>
    <row r="38">
      <c r="A38" s="17" t="s">
        <v>150</v>
      </c>
      <c r="B38" s="17" t="s">
        <v>116</v>
      </c>
      <c r="C38" s="17" t="s">
        <v>131</v>
      </c>
      <c r="D38" s="17" t="s">
        <v>574</v>
      </c>
      <c r="E38" s="17">
        <v>1</v>
      </c>
    </row>
    <row r="39">
      <c r="A39" s="17" t="s">
        <v>150</v>
      </c>
      <c r="B39" s="17" t="s">
        <v>116</v>
      </c>
      <c r="C39" s="17" t="s">
        <v>131</v>
      </c>
      <c r="D39" s="17" t="s">
        <v>575</v>
      </c>
      <c r="E39" s="17">
        <v>1</v>
      </c>
    </row>
    <row r="40">
      <c r="A40" s="17" t="s">
        <v>150</v>
      </c>
      <c r="B40" s="17" t="s">
        <v>116</v>
      </c>
      <c r="C40" s="17" t="s">
        <v>131</v>
      </c>
      <c r="D40" s="17" t="s">
        <v>576</v>
      </c>
      <c r="E40" s="17">
        <v>1</v>
      </c>
    </row>
    <row r="41">
      <c r="A41" s="17" t="s">
        <v>150</v>
      </c>
      <c r="B41" s="17" t="s">
        <v>116</v>
      </c>
      <c r="C41" s="17" t="s">
        <v>131</v>
      </c>
      <c r="D41" s="17" t="s">
        <v>577</v>
      </c>
      <c r="E41" s="17">
        <v>1</v>
      </c>
    </row>
    <row r="42">
      <c r="A42" s="17" t="s">
        <v>150</v>
      </c>
      <c r="B42" s="17" t="s">
        <v>116</v>
      </c>
      <c r="C42" s="17" t="s">
        <v>131</v>
      </c>
      <c r="D42" s="17" t="s">
        <v>578</v>
      </c>
      <c r="E42" s="17">
        <v>1</v>
      </c>
    </row>
    <row r="43">
      <c r="A43" s="17" t="s">
        <v>150</v>
      </c>
      <c r="B43" s="17" t="s">
        <v>116</v>
      </c>
      <c r="C43" s="17" t="s">
        <v>131</v>
      </c>
      <c r="D43" s="17" t="s">
        <v>579</v>
      </c>
      <c r="E43" s="17">
        <v>1</v>
      </c>
    </row>
    <row r="44">
      <c r="A44" s="17" t="s">
        <v>150</v>
      </c>
      <c r="B44" s="17" t="s">
        <v>116</v>
      </c>
      <c r="C44" s="17" t="s">
        <v>131</v>
      </c>
      <c r="D44" s="17" t="s">
        <v>580</v>
      </c>
      <c r="E44" s="17">
        <v>1</v>
      </c>
    </row>
    <row r="45">
      <c r="A45" s="17" t="s">
        <v>150</v>
      </c>
      <c r="B45" s="17" t="s">
        <v>116</v>
      </c>
      <c r="C45" s="17" t="s">
        <v>131</v>
      </c>
      <c r="D45" s="17" t="s">
        <v>581</v>
      </c>
      <c r="E45" s="17">
        <v>1</v>
      </c>
    </row>
    <row r="46">
      <c r="A46" s="17" t="s">
        <v>150</v>
      </c>
      <c r="B46" s="17" t="s">
        <v>116</v>
      </c>
      <c r="C46" s="17" t="s">
        <v>131</v>
      </c>
      <c r="D46" s="17" t="s">
        <v>582</v>
      </c>
      <c r="E46" s="17">
        <v>1</v>
      </c>
    </row>
    <row r="47">
      <c r="A47" s="17" t="s">
        <v>150</v>
      </c>
      <c r="B47" s="17" t="s">
        <v>116</v>
      </c>
      <c r="C47" s="17" t="s">
        <v>131</v>
      </c>
      <c r="D47" s="17" t="s">
        <v>583</v>
      </c>
      <c r="E47" s="17">
        <v>1</v>
      </c>
    </row>
    <row r="48">
      <c r="A48" s="17" t="s">
        <v>150</v>
      </c>
      <c r="B48" s="17" t="s">
        <v>116</v>
      </c>
      <c r="C48" s="17" t="s">
        <v>131</v>
      </c>
      <c r="D48" s="17" t="s">
        <v>584</v>
      </c>
      <c r="E48" s="17">
        <v>1</v>
      </c>
    </row>
    <row r="49">
      <c r="A49" s="17" t="s">
        <v>150</v>
      </c>
      <c r="B49" s="17" t="s">
        <v>116</v>
      </c>
      <c r="C49" s="17" t="s">
        <v>131</v>
      </c>
      <c r="D49" s="17" t="s">
        <v>585</v>
      </c>
      <c r="E49" s="17">
        <v>1</v>
      </c>
    </row>
    <row r="50">
      <c r="A50" s="17" t="s">
        <v>150</v>
      </c>
      <c r="B50" s="17" t="s">
        <v>116</v>
      </c>
      <c r="C50" s="17" t="s">
        <v>131</v>
      </c>
      <c r="D50" s="17" t="s">
        <v>586</v>
      </c>
      <c r="E50" s="17">
        <v>1</v>
      </c>
    </row>
    <row r="51">
      <c r="A51" s="17" t="s">
        <v>150</v>
      </c>
      <c r="B51" s="17" t="s">
        <v>116</v>
      </c>
      <c r="C51" s="17" t="s">
        <v>131</v>
      </c>
      <c r="D51" s="17" t="s">
        <v>587</v>
      </c>
      <c r="E51" s="17">
        <v>1</v>
      </c>
    </row>
    <row r="52">
      <c r="A52" s="17" t="s">
        <v>150</v>
      </c>
      <c r="B52" s="17" t="s">
        <v>116</v>
      </c>
      <c r="C52" s="17" t="s">
        <v>131</v>
      </c>
      <c r="D52" s="17" t="s">
        <v>588</v>
      </c>
      <c r="E52" s="17">
        <v>1</v>
      </c>
    </row>
    <row r="53">
      <c r="A53" s="17" t="s">
        <v>150</v>
      </c>
      <c r="B53" s="17" t="s">
        <v>116</v>
      </c>
      <c r="C53" s="17" t="s">
        <v>131</v>
      </c>
      <c r="D53" s="17" t="s">
        <v>589</v>
      </c>
      <c r="E53" s="17">
        <v>1</v>
      </c>
    </row>
    <row r="54">
      <c r="A54" s="17" t="s">
        <v>150</v>
      </c>
      <c r="B54" s="17" t="s">
        <v>116</v>
      </c>
      <c r="C54" s="17" t="s">
        <v>131</v>
      </c>
      <c r="D54" s="17" t="s">
        <v>590</v>
      </c>
      <c r="E54" s="17">
        <v>1</v>
      </c>
    </row>
    <row r="55">
      <c r="A55" s="17" t="s">
        <v>150</v>
      </c>
      <c r="B55" s="17" t="s">
        <v>116</v>
      </c>
      <c r="C55" s="17" t="s">
        <v>131</v>
      </c>
      <c r="D55" s="17" t="s">
        <v>591</v>
      </c>
      <c r="E55" s="17">
        <v>1</v>
      </c>
    </row>
    <row r="56">
      <c r="A56" s="17" t="s">
        <v>150</v>
      </c>
      <c r="B56" s="17" t="s">
        <v>116</v>
      </c>
      <c r="C56" s="17" t="s">
        <v>131</v>
      </c>
      <c r="D56" s="17" t="s">
        <v>592</v>
      </c>
      <c r="E56" s="17">
        <v>1</v>
      </c>
    </row>
    <row r="57">
      <c r="A57" s="17" t="s">
        <v>150</v>
      </c>
      <c r="B57" s="17" t="s">
        <v>116</v>
      </c>
      <c r="C57" s="17" t="s">
        <v>131</v>
      </c>
      <c r="D57" s="17" t="s">
        <v>593</v>
      </c>
      <c r="E57" s="17">
        <v>1</v>
      </c>
    </row>
    <row r="58">
      <c r="A58" s="17" t="s">
        <v>150</v>
      </c>
      <c r="B58" s="17" t="s">
        <v>116</v>
      </c>
      <c r="C58" s="17" t="s">
        <v>131</v>
      </c>
      <c r="D58" s="17" t="s">
        <v>594</v>
      </c>
      <c r="E58" s="17">
        <v>1</v>
      </c>
    </row>
    <row r="59">
      <c r="A59" s="17" t="s">
        <v>150</v>
      </c>
      <c r="B59" s="17" t="s">
        <v>116</v>
      </c>
      <c r="C59" s="17" t="s">
        <v>131</v>
      </c>
      <c r="D59" s="17" t="s">
        <v>595</v>
      </c>
      <c r="E59" s="17">
        <v>1</v>
      </c>
    </row>
    <row r="60">
      <c r="A60" s="17" t="s">
        <v>150</v>
      </c>
      <c r="B60" s="17" t="s">
        <v>116</v>
      </c>
      <c r="C60" s="17" t="s">
        <v>131</v>
      </c>
      <c r="D60" s="17" t="s">
        <v>596</v>
      </c>
      <c r="E60" s="17">
        <v>1</v>
      </c>
    </row>
    <row r="61">
      <c r="A61" s="17" t="s">
        <v>150</v>
      </c>
      <c r="B61" s="17" t="s">
        <v>116</v>
      </c>
      <c r="C61" s="17" t="s">
        <v>131</v>
      </c>
      <c r="D61" s="17" t="s">
        <v>597</v>
      </c>
      <c r="E61" s="17">
        <v>1</v>
      </c>
    </row>
    <row r="62">
      <c r="A62" s="17" t="s">
        <v>150</v>
      </c>
      <c r="B62" s="17" t="s">
        <v>116</v>
      </c>
      <c r="C62" s="17" t="s">
        <v>131</v>
      </c>
      <c r="D62" s="17" t="s">
        <v>598</v>
      </c>
      <c r="E62" s="17">
        <v>1</v>
      </c>
    </row>
    <row r="63">
      <c r="A63" s="17" t="s">
        <v>150</v>
      </c>
      <c r="B63" s="17" t="s">
        <v>116</v>
      </c>
      <c r="C63" s="17" t="s">
        <v>131</v>
      </c>
      <c r="D63" s="17" t="s">
        <v>599</v>
      </c>
      <c r="E63" s="17">
        <v>1</v>
      </c>
    </row>
    <row r="64">
      <c r="A64" s="17" t="s">
        <v>150</v>
      </c>
      <c r="B64" s="17" t="s">
        <v>116</v>
      </c>
      <c r="C64" s="17" t="s">
        <v>131</v>
      </c>
      <c r="D64" s="17" t="s">
        <v>600</v>
      </c>
      <c r="E64" s="17">
        <v>1</v>
      </c>
    </row>
    <row r="65">
      <c r="A65" s="17" t="s">
        <v>150</v>
      </c>
      <c r="B65" s="17" t="s">
        <v>116</v>
      </c>
      <c r="C65" s="17" t="s">
        <v>131</v>
      </c>
      <c r="D65" s="17" t="s">
        <v>601</v>
      </c>
      <c r="E65" s="17">
        <v>1</v>
      </c>
    </row>
    <row r="66">
      <c r="A66" s="17" t="s">
        <v>150</v>
      </c>
      <c r="B66" s="17" t="s">
        <v>116</v>
      </c>
      <c r="C66" s="17" t="s">
        <v>131</v>
      </c>
      <c r="D66" s="17" t="s">
        <v>602</v>
      </c>
      <c r="E66" s="17">
        <v>1</v>
      </c>
    </row>
    <row r="67">
      <c r="A67" s="17" t="s">
        <v>150</v>
      </c>
      <c r="B67" s="17" t="s">
        <v>116</v>
      </c>
      <c r="C67" s="17" t="s">
        <v>131</v>
      </c>
      <c r="D67" s="17" t="s">
        <v>603</v>
      </c>
      <c r="E67" s="17">
        <v>1</v>
      </c>
    </row>
    <row r="68">
      <c r="A68" s="17" t="s">
        <v>150</v>
      </c>
      <c r="B68" s="17" t="s">
        <v>116</v>
      </c>
      <c r="C68" s="17" t="s">
        <v>131</v>
      </c>
      <c r="D68" s="17" t="s">
        <v>604</v>
      </c>
      <c r="E68" s="17">
        <v>1</v>
      </c>
    </row>
    <row r="69">
      <c r="A69" s="17" t="s">
        <v>150</v>
      </c>
      <c r="B69" s="17" t="s">
        <v>116</v>
      </c>
      <c r="C69" s="17" t="s">
        <v>131</v>
      </c>
      <c r="D69" s="17" t="s">
        <v>605</v>
      </c>
      <c r="E69" s="17">
        <v>1</v>
      </c>
    </row>
    <row r="70">
      <c r="A70" s="17" t="s">
        <v>150</v>
      </c>
      <c r="B70" s="17" t="s">
        <v>116</v>
      </c>
      <c r="C70" s="17" t="s">
        <v>131</v>
      </c>
      <c r="D70" s="17" t="s">
        <v>606</v>
      </c>
      <c r="E70" s="17">
        <v>1</v>
      </c>
    </row>
    <row r="71">
      <c r="A71" s="17" t="s">
        <v>150</v>
      </c>
      <c r="B71" s="17" t="s">
        <v>116</v>
      </c>
      <c r="C71" s="17" t="s">
        <v>131</v>
      </c>
      <c r="D71" s="17" t="s">
        <v>607</v>
      </c>
      <c r="E71" s="17">
        <v>1</v>
      </c>
    </row>
    <row r="72">
      <c r="A72" s="17" t="s">
        <v>150</v>
      </c>
      <c r="B72" s="17" t="s">
        <v>116</v>
      </c>
      <c r="C72" s="17" t="s">
        <v>131</v>
      </c>
      <c r="D72" s="17" t="s">
        <v>608</v>
      </c>
      <c r="E72" s="17">
        <v>1</v>
      </c>
    </row>
    <row r="73">
      <c r="A73" s="17" t="s">
        <v>150</v>
      </c>
      <c r="B73" s="17" t="s">
        <v>116</v>
      </c>
      <c r="C73" s="17" t="s">
        <v>131</v>
      </c>
      <c r="D73" s="17" t="s">
        <v>609</v>
      </c>
      <c r="E73" s="17">
        <v>1</v>
      </c>
    </row>
    <row r="74">
      <c r="A74" s="17" t="s">
        <v>150</v>
      </c>
      <c r="B74" s="17" t="s">
        <v>116</v>
      </c>
      <c r="C74" s="17" t="s">
        <v>131</v>
      </c>
      <c r="D74" s="17" t="s">
        <v>610</v>
      </c>
      <c r="E74" s="17">
        <v>1</v>
      </c>
    </row>
    <row r="75">
      <c r="A75" s="17" t="s">
        <v>150</v>
      </c>
      <c r="B75" s="17" t="s">
        <v>116</v>
      </c>
      <c r="C75" s="17" t="s">
        <v>131</v>
      </c>
      <c r="D75" s="17" t="s">
        <v>611</v>
      </c>
      <c r="E75" s="17">
        <v>1</v>
      </c>
    </row>
    <row r="76">
      <c r="A76" s="17" t="s">
        <v>150</v>
      </c>
      <c r="B76" s="17" t="s">
        <v>116</v>
      </c>
      <c r="C76" s="17" t="s">
        <v>131</v>
      </c>
      <c r="D76" s="17" t="s">
        <v>612</v>
      </c>
      <c r="E76" s="17">
        <v>1</v>
      </c>
    </row>
    <row r="77">
      <c r="A77" s="17" t="s">
        <v>150</v>
      </c>
      <c r="B77" s="17" t="s">
        <v>116</v>
      </c>
      <c r="C77" s="17" t="s">
        <v>131</v>
      </c>
      <c r="D77" s="17" t="s">
        <v>613</v>
      </c>
      <c r="E77" s="17">
        <v>1</v>
      </c>
    </row>
    <row r="78">
      <c r="A78" s="17" t="s">
        <v>150</v>
      </c>
      <c r="B78" s="17" t="s">
        <v>116</v>
      </c>
      <c r="C78" s="17" t="s">
        <v>131</v>
      </c>
      <c r="D78" s="17" t="s">
        <v>614</v>
      </c>
      <c r="E78" s="17">
        <v>1</v>
      </c>
    </row>
    <row r="79">
      <c r="A79" s="17" t="s">
        <v>150</v>
      </c>
      <c r="B79" s="17" t="s">
        <v>116</v>
      </c>
      <c r="C79" s="17" t="s">
        <v>131</v>
      </c>
      <c r="D79" s="17" t="s">
        <v>615</v>
      </c>
      <c r="E79" s="17">
        <v>1</v>
      </c>
    </row>
    <row r="80">
      <c r="A80" s="17" t="s">
        <v>150</v>
      </c>
      <c r="B80" s="17" t="s">
        <v>116</v>
      </c>
      <c r="C80" s="17" t="s">
        <v>131</v>
      </c>
      <c r="D80" s="17" t="s">
        <v>616</v>
      </c>
      <c r="E80" s="17">
        <v>1</v>
      </c>
    </row>
    <row r="81">
      <c r="A81" s="17" t="s">
        <v>150</v>
      </c>
      <c r="B81" s="17" t="s">
        <v>116</v>
      </c>
      <c r="C81" s="17" t="s">
        <v>131</v>
      </c>
      <c r="D81" s="17" t="s">
        <v>617</v>
      </c>
      <c r="E81" s="17">
        <v>1</v>
      </c>
    </row>
    <row r="82">
      <c r="A82" s="17" t="s">
        <v>150</v>
      </c>
      <c r="B82" s="17" t="s">
        <v>116</v>
      </c>
      <c r="C82" s="17" t="s">
        <v>131</v>
      </c>
      <c r="D82" s="17" t="s">
        <v>618</v>
      </c>
      <c r="E82" s="17">
        <v>1</v>
      </c>
    </row>
    <row r="83">
      <c r="A83" s="17" t="s">
        <v>150</v>
      </c>
      <c r="B83" s="17" t="s">
        <v>116</v>
      </c>
      <c r="C83" s="17" t="s">
        <v>131</v>
      </c>
      <c r="D83" s="17" t="s">
        <v>619</v>
      </c>
      <c r="E83" s="17">
        <v>1</v>
      </c>
    </row>
    <row r="84">
      <c r="A84" s="17" t="s">
        <v>150</v>
      </c>
      <c r="B84" s="17" t="s">
        <v>116</v>
      </c>
      <c r="C84" s="17" t="s">
        <v>131</v>
      </c>
      <c r="D84" s="17" t="s">
        <v>620</v>
      </c>
      <c r="E84" s="17">
        <v>1</v>
      </c>
    </row>
    <row r="85">
      <c r="A85" s="17" t="s">
        <v>150</v>
      </c>
      <c r="B85" s="17" t="s">
        <v>116</v>
      </c>
      <c r="C85" s="17" t="s">
        <v>131</v>
      </c>
      <c r="D85" s="17" t="s">
        <v>621</v>
      </c>
      <c r="E85" s="17">
        <v>1</v>
      </c>
    </row>
    <row r="86">
      <c r="A86" s="17" t="s">
        <v>150</v>
      </c>
      <c r="B86" s="17" t="s">
        <v>116</v>
      </c>
      <c r="C86" s="17" t="s">
        <v>131</v>
      </c>
      <c r="D86" s="17" t="s">
        <v>622</v>
      </c>
      <c r="E86" s="17">
        <v>1</v>
      </c>
    </row>
    <row r="87">
      <c r="A87" s="17" t="s">
        <v>150</v>
      </c>
      <c r="B87" s="17" t="s">
        <v>116</v>
      </c>
      <c r="C87" s="17" t="s">
        <v>131</v>
      </c>
      <c r="D87" s="17" t="s">
        <v>623</v>
      </c>
      <c r="E87" s="17">
        <v>1</v>
      </c>
    </row>
    <row r="88">
      <c r="A88" s="17" t="s">
        <v>150</v>
      </c>
      <c r="B88" s="17" t="s">
        <v>116</v>
      </c>
      <c r="C88" s="17" t="s">
        <v>131</v>
      </c>
      <c r="D88" s="17" t="s">
        <v>624</v>
      </c>
      <c r="E88" s="17">
        <v>1</v>
      </c>
    </row>
    <row r="89">
      <c r="A89" s="17" t="s">
        <v>150</v>
      </c>
      <c r="B89" s="17" t="s">
        <v>116</v>
      </c>
      <c r="C89" s="17" t="s">
        <v>131</v>
      </c>
      <c r="D89" s="17" t="s">
        <v>625</v>
      </c>
      <c r="E89" s="17">
        <v>1</v>
      </c>
    </row>
    <row r="90">
      <c r="A90" s="17" t="s">
        <v>150</v>
      </c>
      <c r="B90" s="17" t="s">
        <v>116</v>
      </c>
      <c r="C90" s="17" t="s">
        <v>131</v>
      </c>
      <c r="D90" s="17" t="s">
        <v>626</v>
      </c>
      <c r="E90" s="17">
        <v>1</v>
      </c>
    </row>
    <row r="91">
      <c r="A91" s="17" t="s">
        <v>150</v>
      </c>
      <c r="B91" s="17" t="s">
        <v>116</v>
      </c>
      <c r="C91" s="17" t="s">
        <v>131</v>
      </c>
      <c r="D91" s="17" t="s">
        <v>627</v>
      </c>
      <c r="E91" s="17">
        <v>1</v>
      </c>
    </row>
    <row r="92">
      <c r="A92" s="17" t="s">
        <v>150</v>
      </c>
      <c r="B92" s="17" t="s">
        <v>116</v>
      </c>
      <c r="C92" s="17" t="s">
        <v>131</v>
      </c>
      <c r="D92" s="17" t="s">
        <v>628</v>
      </c>
      <c r="E92" s="17">
        <v>1</v>
      </c>
    </row>
    <row r="93">
      <c r="A93" s="17" t="s">
        <v>150</v>
      </c>
      <c r="B93" s="17" t="s">
        <v>116</v>
      </c>
      <c r="C93" s="17" t="s">
        <v>131</v>
      </c>
      <c r="D93" s="17" t="s">
        <v>629</v>
      </c>
      <c r="E93" s="17">
        <v>1</v>
      </c>
    </row>
    <row r="94">
      <c r="A94" s="17" t="s">
        <v>150</v>
      </c>
      <c r="B94" s="17" t="s">
        <v>116</v>
      </c>
      <c r="C94" s="17" t="s">
        <v>131</v>
      </c>
      <c r="D94" s="17" t="s">
        <v>630</v>
      </c>
      <c r="E94" s="17">
        <v>1</v>
      </c>
    </row>
    <row r="95">
      <c r="A95" s="17" t="s">
        <v>150</v>
      </c>
      <c r="B95" s="17" t="s">
        <v>116</v>
      </c>
      <c r="C95" s="17" t="s">
        <v>131</v>
      </c>
      <c r="D95" s="17" t="s">
        <v>631</v>
      </c>
      <c r="E95" s="17">
        <v>1</v>
      </c>
    </row>
    <row r="96">
      <c r="A96" s="17" t="s">
        <v>150</v>
      </c>
      <c r="B96" s="17" t="s">
        <v>116</v>
      </c>
      <c r="C96" s="17" t="s">
        <v>131</v>
      </c>
      <c r="D96" s="17" t="s">
        <v>632</v>
      </c>
      <c r="E96" s="17">
        <v>1</v>
      </c>
    </row>
    <row r="97">
      <c r="A97" s="17" t="s">
        <v>150</v>
      </c>
      <c r="B97" s="17" t="s">
        <v>116</v>
      </c>
      <c r="C97" s="17" t="s">
        <v>131</v>
      </c>
      <c r="D97" s="17" t="s">
        <v>633</v>
      </c>
      <c r="E97" s="17">
        <v>1</v>
      </c>
    </row>
    <row r="98">
      <c r="A98" s="17" t="s">
        <v>150</v>
      </c>
      <c r="B98" s="17" t="s">
        <v>116</v>
      </c>
      <c r="C98" s="17" t="s">
        <v>131</v>
      </c>
      <c r="D98" s="17" t="s">
        <v>634</v>
      </c>
      <c r="E98" s="17">
        <v>1</v>
      </c>
    </row>
    <row r="99">
      <c r="A99" s="17" t="s">
        <v>150</v>
      </c>
      <c r="B99" s="17" t="s">
        <v>116</v>
      </c>
      <c r="C99" s="17" t="s">
        <v>131</v>
      </c>
      <c r="D99" s="17" t="s">
        <v>635</v>
      </c>
      <c r="E99" s="17">
        <v>1</v>
      </c>
    </row>
    <row r="100">
      <c r="A100" s="17" t="s">
        <v>150</v>
      </c>
      <c r="B100" s="17" t="s">
        <v>116</v>
      </c>
      <c r="C100" s="17" t="s">
        <v>131</v>
      </c>
      <c r="D100" s="17" t="s">
        <v>636</v>
      </c>
      <c r="E100" s="17">
        <v>1</v>
      </c>
    </row>
    <row r="101">
      <c r="A101" s="17" t="s">
        <v>150</v>
      </c>
      <c r="B101" s="17" t="s">
        <v>116</v>
      </c>
      <c r="C101" s="17" t="s">
        <v>131</v>
      </c>
      <c r="D101" s="17" t="s">
        <v>637</v>
      </c>
      <c r="E101" s="17">
        <v>1</v>
      </c>
    </row>
    <row r="102">
      <c r="A102" s="17" t="s">
        <v>150</v>
      </c>
      <c r="B102" s="17" t="s">
        <v>116</v>
      </c>
      <c r="C102" s="17" t="s">
        <v>131</v>
      </c>
      <c r="D102" s="17" t="s">
        <v>638</v>
      </c>
      <c r="E102" s="17">
        <v>1</v>
      </c>
    </row>
    <row r="103">
      <c r="A103" s="17" t="s">
        <v>150</v>
      </c>
      <c r="B103" s="17" t="s">
        <v>116</v>
      </c>
      <c r="C103" s="17" t="s">
        <v>131</v>
      </c>
      <c r="D103" s="17" t="s">
        <v>639</v>
      </c>
      <c r="E103" s="17">
        <v>1</v>
      </c>
    </row>
    <row r="104">
      <c r="A104" s="17" t="s">
        <v>150</v>
      </c>
      <c r="B104" s="17" t="s">
        <v>116</v>
      </c>
      <c r="C104" s="17" t="s">
        <v>131</v>
      </c>
      <c r="D104" s="17" t="s">
        <v>640</v>
      </c>
      <c r="E104" s="17">
        <v>1</v>
      </c>
    </row>
    <row r="105">
      <c r="A105" s="17" t="s">
        <v>150</v>
      </c>
      <c r="B105" s="17" t="s">
        <v>116</v>
      </c>
      <c r="C105" s="17" t="s">
        <v>131</v>
      </c>
      <c r="D105" s="17" t="s">
        <v>641</v>
      </c>
      <c r="E105" s="17">
        <v>1</v>
      </c>
    </row>
    <row r="106">
      <c r="A106" s="17" t="s">
        <v>150</v>
      </c>
      <c r="B106" s="17" t="s">
        <v>116</v>
      </c>
      <c r="C106" s="17" t="s">
        <v>131</v>
      </c>
      <c r="D106" s="17" t="s">
        <v>642</v>
      </c>
      <c r="E106" s="17">
        <v>1</v>
      </c>
    </row>
    <row r="107">
      <c r="A107" s="17" t="s">
        <v>150</v>
      </c>
      <c r="B107" s="17" t="s">
        <v>116</v>
      </c>
      <c r="C107" s="17" t="s">
        <v>131</v>
      </c>
      <c r="D107" s="17" t="s">
        <v>643</v>
      </c>
      <c r="E107" s="17">
        <v>1</v>
      </c>
    </row>
    <row r="108">
      <c r="A108" s="17" t="s">
        <v>150</v>
      </c>
      <c r="B108" s="17" t="s">
        <v>116</v>
      </c>
      <c r="C108" s="17" t="s">
        <v>131</v>
      </c>
      <c r="D108" s="17" t="s">
        <v>644</v>
      </c>
      <c r="E108" s="17">
        <v>1</v>
      </c>
    </row>
    <row r="109">
      <c r="A109" s="1" t="s">
        <v>78</v>
      </c>
      <c r="B109" s="1" t="s">
        <v>78</v>
      </c>
      <c r="C109" s="1">
        <f>SUBTOTAL(103,Elements13_7_91[Elemento])</f>
      </c>
      <c r="D109" s="1" t="s">
        <v>78</v>
      </c>
      <c r="E109" s="1">
        <f>SUBTOTAL(109,Elements13_7_91[Totais:])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26.xml><?xml version="1.0" encoding="utf-8"?>
<worksheet xmlns:r="http://schemas.openxmlformats.org/officeDocument/2006/relationships" xmlns="http://schemas.openxmlformats.org/spreadsheetml/2006/main">
  <dimension ref="A1:E17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55</v>
      </c>
      <c r="B1" s="9" t="s">
        <v>55</v>
      </c>
      <c r="C1" s="9" t="s">
        <v>55</v>
      </c>
      <c r="D1" s="9" t="s">
        <v>55</v>
      </c>
      <c r="E1" s="9" t="s">
        <v>55</v>
      </c>
    </row>
    <row r="2">
      <c r="A2" s="9" t="s">
        <v>55</v>
      </c>
      <c r="B2" s="9" t="s">
        <v>55</v>
      </c>
      <c r="C2" s="9" t="s">
        <v>55</v>
      </c>
      <c r="D2" s="9" t="s">
        <v>55</v>
      </c>
      <c r="E2" s="9" t="s">
        <v>55</v>
      </c>
    </row>
    <row r="4">
      <c r="A4" s="18" t="s">
        <v>107</v>
      </c>
      <c r="B4" s="18" t="s">
        <v>107</v>
      </c>
      <c r="C4" s="18" t="s">
        <v>107</v>
      </c>
      <c r="D4" s="18" t="s">
        <v>107</v>
      </c>
      <c r="E4" s="18" t="s">
        <v>107</v>
      </c>
    </row>
    <row r="5">
      <c r="A5" s="23" t="s">
        <v>78</v>
      </c>
      <c r="B5" s="23" t="s">
        <v>78</v>
      </c>
      <c r="C5" s="23" t="s">
        <v>78</v>
      </c>
      <c r="D5" s="23" t="s">
        <v>78</v>
      </c>
      <c r="E5" s="23" t="s">
        <v>78</v>
      </c>
    </row>
    <row r="6">
      <c r="A6" s="16" t="s">
        <v>145</v>
      </c>
      <c r="B6" s="16" t="s">
        <v>146</v>
      </c>
      <c r="C6" s="16" t="s">
        <v>147</v>
      </c>
      <c r="D6" s="16" t="s">
        <v>148</v>
      </c>
      <c r="E6" s="16" t="s">
        <v>149</v>
      </c>
    </row>
    <row r="7">
      <c r="A7" s="17" t="s">
        <v>150</v>
      </c>
      <c r="B7" s="17" t="s">
        <v>116</v>
      </c>
      <c r="C7" s="17" t="s">
        <v>133</v>
      </c>
      <c r="D7" s="17" t="s">
        <v>645</v>
      </c>
      <c r="E7" s="17">
        <v>1</v>
      </c>
    </row>
    <row r="8">
      <c r="A8" s="17" t="s">
        <v>150</v>
      </c>
      <c r="B8" s="17" t="s">
        <v>116</v>
      </c>
      <c r="C8" s="17" t="s">
        <v>133</v>
      </c>
      <c r="D8" s="17" t="s">
        <v>646</v>
      </c>
      <c r="E8" s="17">
        <v>1</v>
      </c>
    </row>
    <row r="9">
      <c r="A9" s="17" t="s">
        <v>150</v>
      </c>
      <c r="B9" s="17" t="s">
        <v>116</v>
      </c>
      <c r="C9" s="17" t="s">
        <v>133</v>
      </c>
      <c r="D9" s="17" t="s">
        <v>647</v>
      </c>
      <c r="E9" s="17">
        <v>1</v>
      </c>
    </row>
    <row r="10">
      <c r="A10" s="17" t="s">
        <v>150</v>
      </c>
      <c r="B10" s="17" t="s">
        <v>116</v>
      </c>
      <c r="C10" s="17" t="s">
        <v>133</v>
      </c>
      <c r="D10" s="17" t="s">
        <v>648</v>
      </c>
      <c r="E10" s="17">
        <v>1</v>
      </c>
    </row>
    <row r="11">
      <c r="A11" s="17" t="s">
        <v>150</v>
      </c>
      <c r="B11" s="17" t="s">
        <v>116</v>
      </c>
      <c r="C11" s="17" t="s">
        <v>133</v>
      </c>
      <c r="D11" s="17" t="s">
        <v>649</v>
      </c>
      <c r="E11" s="17">
        <v>1</v>
      </c>
    </row>
    <row r="12">
      <c r="A12" s="17" t="s">
        <v>150</v>
      </c>
      <c r="B12" s="17" t="s">
        <v>116</v>
      </c>
      <c r="C12" s="17" t="s">
        <v>133</v>
      </c>
      <c r="D12" s="17" t="s">
        <v>650</v>
      </c>
      <c r="E12" s="17">
        <v>1</v>
      </c>
    </row>
    <row r="13">
      <c r="A13" s="17" t="s">
        <v>150</v>
      </c>
      <c r="B13" s="17" t="s">
        <v>116</v>
      </c>
      <c r="C13" s="17" t="s">
        <v>133</v>
      </c>
      <c r="D13" s="17" t="s">
        <v>651</v>
      </c>
      <c r="E13" s="17">
        <v>1</v>
      </c>
    </row>
    <row r="14">
      <c r="A14" s="17" t="s">
        <v>150</v>
      </c>
      <c r="B14" s="17" t="s">
        <v>116</v>
      </c>
      <c r="C14" s="17" t="s">
        <v>133</v>
      </c>
      <c r="D14" s="17" t="s">
        <v>652</v>
      </c>
      <c r="E14" s="17">
        <v>1</v>
      </c>
    </row>
    <row r="15">
      <c r="A15" s="17" t="s">
        <v>150</v>
      </c>
      <c r="B15" s="17" t="s">
        <v>116</v>
      </c>
      <c r="C15" s="17" t="s">
        <v>133</v>
      </c>
      <c r="D15" s="17" t="s">
        <v>653</v>
      </c>
      <c r="E15" s="17">
        <v>1</v>
      </c>
    </row>
    <row r="16">
      <c r="A16" s="17" t="s">
        <v>150</v>
      </c>
      <c r="B16" s="17" t="s">
        <v>116</v>
      </c>
      <c r="C16" s="17" t="s">
        <v>133</v>
      </c>
      <c r="D16" s="17" t="s">
        <v>654</v>
      </c>
      <c r="E16" s="17">
        <v>1</v>
      </c>
    </row>
    <row r="17">
      <c r="A17" s="1" t="s">
        <v>78</v>
      </c>
      <c r="B17" s="1" t="s">
        <v>78</v>
      </c>
      <c r="C17" s="1">
        <f>SUBTOTAL(103,Elements13_7_101[Elemento])</f>
      </c>
      <c r="D17" s="1" t="s">
        <v>78</v>
      </c>
      <c r="E17" s="1">
        <f>SUBTOTAL(109,Elements13_7_101[Totais:])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27.xml><?xml version="1.0" encoding="utf-8"?>
<worksheet xmlns:r="http://schemas.openxmlformats.org/officeDocument/2006/relationships" xmlns="http://schemas.openxmlformats.org/spreadsheetml/2006/main">
  <dimension ref="A1:E356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59</v>
      </c>
      <c r="B1" s="9" t="s">
        <v>59</v>
      </c>
      <c r="C1" s="9" t="s">
        <v>59</v>
      </c>
      <c r="D1" s="9" t="s">
        <v>59</v>
      </c>
      <c r="E1" s="9" t="s">
        <v>59</v>
      </c>
    </row>
    <row r="2">
      <c r="A2" s="9" t="s">
        <v>59</v>
      </c>
      <c r="B2" s="9" t="s">
        <v>59</v>
      </c>
      <c r="C2" s="9" t="s">
        <v>59</v>
      </c>
      <c r="D2" s="9" t="s">
        <v>59</v>
      </c>
      <c r="E2" s="9" t="s">
        <v>59</v>
      </c>
    </row>
    <row r="4">
      <c r="A4" s="18" t="s">
        <v>77</v>
      </c>
      <c r="B4" s="18" t="s">
        <v>77</v>
      </c>
      <c r="C4" s="18" t="s">
        <v>77</v>
      </c>
      <c r="D4" s="18" t="s">
        <v>77</v>
      </c>
      <c r="E4" s="18" t="s">
        <v>77</v>
      </c>
    </row>
    <row r="5">
      <c r="A5" s="23" t="s">
        <v>78</v>
      </c>
      <c r="B5" s="23" t="s">
        <v>78</v>
      </c>
      <c r="C5" s="23" t="s">
        <v>78</v>
      </c>
      <c r="D5" s="23" t="s">
        <v>78</v>
      </c>
      <c r="E5" s="23" t="s">
        <v>78</v>
      </c>
    </row>
    <row r="6">
      <c r="A6" s="16" t="s">
        <v>145</v>
      </c>
      <c r="B6" s="16" t="s">
        <v>146</v>
      </c>
      <c r="C6" s="16" t="s">
        <v>147</v>
      </c>
      <c r="D6" s="16" t="s">
        <v>148</v>
      </c>
      <c r="E6" s="16" t="s">
        <v>149</v>
      </c>
    </row>
    <row r="7">
      <c r="A7" s="17" t="s">
        <v>150</v>
      </c>
      <c r="B7" s="17" t="s">
        <v>116</v>
      </c>
      <c r="C7" s="17" t="s">
        <v>134</v>
      </c>
      <c r="D7" s="17" t="s">
        <v>655</v>
      </c>
      <c r="E7" s="17">
        <v>0.0355000000001392</v>
      </c>
    </row>
    <row r="8">
      <c r="A8" s="17" t="s">
        <v>150</v>
      </c>
      <c r="B8" s="17" t="s">
        <v>116</v>
      </c>
      <c r="C8" s="17" t="s">
        <v>134</v>
      </c>
      <c r="D8" s="17" t="s">
        <v>656</v>
      </c>
      <c r="E8" s="17">
        <v>0.223496873661641</v>
      </c>
    </row>
    <row r="9">
      <c r="A9" s="17" t="s">
        <v>150</v>
      </c>
      <c r="B9" s="17" t="s">
        <v>116</v>
      </c>
      <c r="C9" s="17" t="s">
        <v>134</v>
      </c>
      <c r="D9" s="17" t="s">
        <v>657</v>
      </c>
      <c r="E9" s="17">
        <v>0.21299999999999977</v>
      </c>
    </row>
    <row r="10">
      <c r="A10" s="17" t="s">
        <v>150</v>
      </c>
      <c r="B10" s="17" t="s">
        <v>116</v>
      </c>
      <c r="C10" s="17" t="s">
        <v>134</v>
      </c>
      <c r="D10" s="17" t="s">
        <v>658</v>
      </c>
      <c r="E10" s="17">
        <v>0.7033750000000708</v>
      </c>
    </row>
    <row r="11">
      <c r="A11" s="17" t="s">
        <v>150</v>
      </c>
      <c r="B11" s="17" t="s">
        <v>116</v>
      </c>
      <c r="C11" s="17" t="s">
        <v>134</v>
      </c>
      <c r="D11" s="17" t="s">
        <v>659</v>
      </c>
      <c r="E11" s="17">
        <v>0.34800000000000375</v>
      </c>
    </row>
    <row r="12">
      <c r="A12" s="17" t="s">
        <v>150</v>
      </c>
      <c r="B12" s="17" t="s">
        <v>116</v>
      </c>
      <c r="C12" s="17" t="s">
        <v>134</v>
      </c>
      <c r="D12" s="17" t="s">
        <v>660</v>
      </c>
      <c r="E12" s="17">
        <v>0.24300000000000108</v>
      </c>
    </row>
    <row r="13">
      <c r="A13" s="17" t="s">
        <v>150</v>
      </c>
      <c r="B13" s="17" t="s">
        <v>116</v>
      </c>
      <c r="C13" s="17" t="s">
        <v>134</v>
      </c>
      <c r="D13" s="17" t="s">
        <v>661</v>
      </c>
      <c r="E13" s="17">
        <v>0.8544026320499235</v>
      </c>
    </row>
    <row r="14">
      <c r="A14" s="17" t="s">
        <v>150</v>
      </c>
      <c r="B14" s="17" t="s">
        <v>116</v>
      </c>
      <c r="C14" s="17" t="s">
        <v>134</v>
      </c>
      <c r="D14" s="17" t="s">
        <v>662</v>
      </c>
      <c r="E14" s="17">
        <v>0.042106244861760386</v>
      </c>
    </row>
    <row r="15">
      <c r="A15" s="17" t="s">
        <v>150</v>
      </c>
      <c r="B15" s="17" t="s">
        <v>116</v>
      </c>
      <c r="C15" s="17" t="s">
        <v>134</v>
      </c>
      <c r="D15" s="17" t="s">
        <v>663</v>
      </c>
      <c r="E15" s="17">
        <v>0.053350471797192892</v>
      </c>
    </row>
    <row r="16">
      <c r="A16" s="17" t="s">
        <v>150</v>
      </c>
      <c r="B16" s="17" t="s">
        <v>116</v>
      </c>
      <c r="C16" s="17" t="s">
        <v>134</v>
      </c>
      <c r="D16" s="17" t="s">
        <v>664</v>
      </c>
      <c r="E16" s="17">
        <v>0.93813141161124758</v>
      </c>
    </row>
    <row r="17">
      <c r="A17" s="17" t="s">
        <v>150</v>
      </c>
      <c r="B17" s="17" t="s">
        <v>116</v>
      </c>
      <c r="C17" s="17" t="s">
        <v>134</v>
      </c>
      <c r="D17" s="17" t="s">
        <v>665</v>
      </c>
      <c r="E17" s="17">
        <v>0.038000000000141206</v>
      </c>
    </row>
    <row r="18">
      <c r="A18" s="17" t="s">
        <v>150</v>
      </c>
      <c r="B18" s="17" t="s">
        <v>116</v>
      </c>
      <c r="C18" s="17" t="s">
        <v>134</v>
      </c>
      <c r="D18" s="17" t="s">
        <v>666</v>
      </c>
      <c r="E18" s="17">
        <v>0.23599687895012222</v>
      </c>
    </row>
    <row r="19">
      <c r="A19" s="17" t="s">
        <v>150</v>
      </c>
      <c r="B19" s="17" t="s">
        <v>116</v>
      </c>
      <c r="C19" s="17" t="s">
        <v>134</v>
      </c>
      <c r="D19" s="17" t="s">
        <v>667</v>
      </c>
      <c r="E19" s="17">
        <v>0.21299999999999977</v>
      </c>
    </row>
    <row r="20">
      <c r="A20" s="17" t="s">
        <v>150</v>
      </c>
      <c r="B20" s="17" t="s">
        <v>116</v>
      </c>
      <c r="C20" s="17" t="s">
        <v>134</v>
      </c>
      <c r="D20" s="17" t="s">
        <v>668</v>
      </c>
      <c r="E20" s="17">
        <v>0.34800000000000375</v>
      </c>
    </row>
    <row r="21">
      <c r="A21" s="17" t="s">
        <v>150</v>
      </c>
      <c r="B21" s="17" t="s">
        <v>116</v>
      </c>
      <c r="C21" s="17" t="s">
        <v>134</v>
      </c>
      <c r="D21" s="17" t="s">
        <v>669</v>
      </c>
      <c r="E21" s="17">
        <v>0.95037500000007635</v>
      </c>
    </row>
    <row r="22">
      <c r="A22" s="17" t="s">
        <v>150</v>
      </c>
      <c r="B22" s="17" t="s">
        <v>116</v>
      </c>
      <c r="C22" s="17" t="s">
        <v>134</v>
      </c>
      <c r="D22" s="17" t="s">
        <v>670</v>
      </c>
      <c r="E22" s="17">
        <v>0.87315607222787361</v>
      </c>
    </row>
    <row r="23">
      <c r="A23" s="17" t="s">
        <v>150</v>
      </c>
      <c r="B23" s="17" t="s">
        <v>116</v>
      </c>
      <c r="C23" s="17" t="s">
        <v>134</v>
      </c>
      <c r="D23" s="17" t="s">
        <v>671</v>
      </c>
      <c r="E23" s="17">
        <v>0.045468095151705752</v>
      </c>
    </row>
    <row r="24">
      <c r="A24" s="17" t="s">
        <v>150</v>
      </c>
      <c r="B24" s="17" t="s">
        <v>116</v>
      </c>
      <c r="C24" s="17" t="s">
        <v>134</v>
      </c>
      <c r="D24" s="17" t="s">
        <v>672</v>
      </c>
      <c r="E24" s="17">
        <v>0.097246820564883457</v>
      </c>
    </row>
    <row r="25">
      <c r="A25" s="17" t="s">
        <v>150</v>
      </c>
      <c r="B25" s="17" t="s">
        <v>116</v>
      </c>
      <c r="C25" s="17" t="s">
        <v>134</v>
      </c>
      <c r="D25" s="17" t="s">
        <v>673</v>
      </c>
      <c r="E25" s="17">
        <v>0.49946105006466274</v>
      </c>
    </row>
    <row r="26">
      <c r="A26" s="17" t="s">
        <v>150</v>
      </c>
      <c r="B26" s="17" t="s">
        <v>116</v>
      </c>
      <c r="C26" s="17" t="s">
        <v>134</v>
      </c>
      <c r="D26" s="17" t="s">
        <v>674</v>
      </c>
      <c r="E26" s="17">
        <v>0.029555664277066126</v>
      </c>
    </row>
    <row r="27">
      <c r="A27" s="17" t="s">
        <v>150</v>
      </c>
      <c r="B27" s="17" t="s">
        <v>116</v>
      </c>
      <c r="C27" s="17" t="s">
        <v>134</v>
      </c>
      <c r="D27" s="17" t="s">
        <v>675</v>
      </c>
      <c r="E27" s="17">
        <v>0.01432240480939161</v>
      </c>
    </row>
    <row r="28">
      <c r="A28" s="17" t="s">
        <v>150</v>
      </c>
      <c r="B28" s="17" t="s">
        <v>116</v>
      </c>
      <c r="C28" s="17" t="s">
        <v>134</v>
      </c>
      <c r="D28" s="17" t="s">
        <v>676</v>
      </c>
      <c r="E28" s="17">
        <v>0.0076775951906128456</v>
      </c>
    </row>
    <row r="29">
      <c r="A29" s="17" t="s">
        <v>150</v>
      </c>
      <c r="B29" s="17" t="s">
        <v>116</v>
      </c>
      <c r="C29" s="17" t="s">
        <v>134</v>
      </c>
      <c r="D29" s="17" t="s">
        <v>677</v>
      </c>
      <c r="E29" s="17">
        <v>0.041499485455822868</v>
      </c>
    </row>
    <row r="30">
      <c r="A30" s="17" t="s">
        <v>150</v>
      </c>
      <c r="B30" s="17" t="s">
        <v>116</v>
      </c>
      <c r="C30" s="17" t="s">
        <v>134</v>
      </c>
      <c r="D30" s="17" t="s">
        <v>678</v>
      </c>
      <c r="E30" s="17">
        <v>0.016366412142026703</v>
      </c>
    </row>
    <row r="31">
      <c r="A31" s="17" t="s">
        <v>150</v>
      </c>
      <c r="B31" s="17" t="s">
        <v>116</v>
      </c>
      <c r="C31" s="17" t="s">
        <v>134</v>
      </c>
      <c r="D31" s="17" t="s">
        <v>679</v>
      </c>
      <c r="E31" s="17">
        <v>0.024400107874724086</v>
      </c>
    </row>
    <row r="32">
      <c r="A32" s="17" t="s">
        <v>150</v>
      </c>
      <c r="B32" s="17" t="s">
        <v>116</v>
      </c>
      <c r="C32" s="17" t="s">
        <v>134</v>
      </c>
      <c r="D32" s="17" t="s">
        <v>680</v>
      </c>
      <c r="E32" s="17">
        <v>0.029555664277066126</v>
      </c>
    </row>
    <row r="33">
      <c r="A33" s="17" t="s">
        <v>150</v>
      </c>
      <c r="B33" s="17" t="s">
        <v>116</v>
      </c>
      <c r="C33" s="17" t="s">
        <v>134</v>
      </c>
      <c r="D33" s="17" t="s">
        <v>681</v>
      </c>
      <c r="E33" s="17">
        <v>0.01432240480939161</v>
      </c>
    </row>
    <row r="34">
      <c r="A34" s="17" t="s">
        <v>150</v>
      </c>
      <c r="B34" s="17" t="s">
        <v>116</v>
      </c>
      <c r="C34" s="17" t="s">
        <v>134</v>
      </c>
      <c r="D34" s="17" t="s">
        <v>682</v>
      </c>
      <c r="E34" s="17">
        <v>0.0076775951906128456</v>
      </c>
    </row>
    <row r="35">
      <c r="A35" s="17" t="s">
        <v>150</v>
      </c>
      <c r="B35" s="17" t="s">
        <v>116</v>
      </c>
      <c r="C35" s="17" t="s">
        <v>134</v>
      </c>
      <c r="D35" s="17" t="s">
        <v>683</v>
      </c>
      <c r="E35" s="17">
        <v>0.041499485455822868</v>
      </c>
    </row>
    <row r="36">
      <c r="A36" s="17" t="s">
        <v>150</v>
      </c>
      <c r="B36" s="17" t="s">
        <v>116</v>
      </c>
      <c r="C36" s="17" t="s">
        <v>134</v>
      </c>
      <c r="D36" s="17" t="s">
        <v>684</v>
      </c>
      <c r="E36" s="17">
        <v>0.016366412142026703</v>
      </c>
    </row>
    <row r="37">
      <c r="A37" s="17" t="s">
        <v>150</v>
      </c>
      <c r="B37" s="17" t="s">
        <v>116</v>
      </c>
      <c r="C37" s="17" t="s">
        <v>134</v>
      </c>
      <c r="D37" s="17" t="s">
        <v>685</v>
      </c>
      <c r="E37" s="17">
        <v>0.024400107874724086</v>
      </c>
    </row>
    <row r="38">
      <c r="A38" s="17" t="s">
        <v>150</v>
      </c>
      <c r="B38" s="17" t="s">
        <v>116</v>
      </c>
      <c r="C38" s="17" t="s">
        <v>134</v>
      </c>
      <c r="D38" s="17" t="s">
        <v>686</v>
      </c>
      <c r="E38" s="17">
        <v>0.014989389039906622</v>
      </c>
    </row>
    <row r="39">
      <c r="A39" s="17" t="s">
        <v>150</v>
      </c>
      <c r="B39" s="17" t="s">
        <v>116</v>
      </c>
      <c r="C39" s="17" t="s">
        <v>134</v>
      </c>
      <c r="D39" s="17" t="s">
        <v>687</v>
      </c>
      <c r="E39" s="17">
        <v>0.0028487570554115078</v>
      </c>
    </row>
    <row r="40">
      <c r="A40" s="17" t="s">
        <v>150</v>
      </c>
      <c r="B40" s="17" t="s">
        <v>116</v>
      </c>
      <c r="C40" s="17" t="s">
        <v>134</v>
      </c>
      <c r="D40" s="17" t="s">
        <v>688</v>
      </c>
      <c r="E40" s="17">
        <v>0.0642204269375202</v>
      </c>
    </row>
    <row r="41">
      <c r="A41" s="17" t="s">
        <v>150</v>
      </c>
      <c r="B41" s="17" t="s">
        <v>116</v>
      </c>
      <c r="C41" s="17" t="s">
        <v>134</v>
      </c>
      <c r="D41" s="17" t="s">
        <v>689</v>
      </c>
      <c r="E41" s="17">
        <v>0.0061250000000051047</v>
      </c>
    </row>
    <row r="42">
      <c r="A42" s="17" t="s">
        <v>150</v>
      </c>
      <c r="B42" s="17" t="s">
        <v>116</v>
      </c>
      <c r="C42" s="17" t="s">
        <v>134</v>
      </c>
      <c r="D42" s="17" t="s">
        <v>690</v>
      </c>
      <c r="E42" s="17">
        <v>0.0094917621354813943</v>
      </c>
    </row>
    <row r="43">
      <c r="A43" s="17" t="s">
        <v>150</v>
      </c>
      <c r="B43" s="17" t="s">
        <v>116</v>
      </c>
      <c r="C43" s="17" t="s">
        <v>134</v>
      </c>
      <c r="D43" s="17" t="s">
        <v>691</v>
      </c>
      <c r="E43" s="17">
        <v>0.072925829965396191</v>
      </c>
    </row>
    <row r="44">
      <c r="A44" s="17" t="s">
        <v>150</v>
      </c>
      <c r="B44" s="17" t="s">
        <v>116</v>
      </c>
      <c r="C44" s="17" t="s">
        <v>134</v>
      </c>
      <c r="D44" s="17" t="s">
        <v>692</v>
      </c>
      <c r="E44" s="17">
        <v>0.18137274266380285</v>
      </c>
    </row>
    <row r="45">
      <c r="A45" s="17" t="s">
        <v>150</v>
      </c>
      <c r="B45" s="17" t="s">
        <v>116</v>
      </c>
      <c r="C45" s="17" t="s">
        <v>134</v>
      </c>
      <c r="D45" s="17" t="s">
        <v>693</v>
      </c>
      <c r="E45" s="17">
        <v>0.029555664277066126</v>
      </c>
    </row>
    <row r="46">
      <c r="A46" s="17" t="s">
        <v>150</v>
      </c>
      <c r="B46" s="17" t="s">
        <v>116</v>
      </c>
      <c r="C46" s="17" t="s">
        <v>134</v>
      </c>
      <c r="D46" s="17" t="s">
        <v>694</v>
      </c>
      <c r="E46" s="17">
        <v>0.01432240480939161</v>
      </c>
    </row>
    <row r="47">
      <c r="A47" s="17" t="s">
        <v>150</v>
      </c>
      <c r="B47" s="17" t="s">
        <v>116</v>
      </c>
      <c r="C47" s="17" t="s">
        <v>134</v>
      </c>
      <c r="D47" s="17" t="s">
        <v>695</v>
      </c>
      <c r="E47" s="17">
        <v>0.0076775951906128456</v>
      </c>
    </row>
    <row r="48">
      <c r="A48" s="17" t="s">
        <v>150</v>
      </c>
      <c r="B48" s="17" t="s">
        <v>116</v>
      </c>
      <c r="C48" s="17" t="s">
        <v>134</v>
      </c>
      <c r="D48" s="17" t="s">
        <v>696</v>
      </c>
      <c r="E48" s="17">
        <v>0.041499485455822868</v>
      </c>
    </row>
    <row r="49">
      <c r="A49" s="17" t="s">
        <v>150</v>
      </c>
      <c r="B49" s="17" t="s">
        <v>116</v>
      </c>
      <c r="C49" s="17" t="s">
        <v>134</v>
      </c>
      <c r="D49" s="17" t="s">
        <v>697</v>
      </c>
      <c r="E49" s="17">
        <v>0.016366412142026703</v>
      </c>
    </row>
    <row r="50">
      <c r="A50" s="17" t="s">
        <v>150</v>
      </c>
      <c r="B50" s="17" t="s">
        <v>116</v>
      </c>
      <c r="C50" s="17" t="s">
        <v>134</v>
      </c>
      <c r="D50" s="17" t="s">
        <v>698</v>
      </c>
      <c r="E50" s="17">
        <v>0.024400107874724086</v>
      </c>
    </row>
    <row r="51">
      <c r="A51" s="17" t="s">
        <v>150</v>
      </c>
      <c r="B51" s="17" t="s">
        <v>116</v>
      </c>
      <c r="C51" s="17" t="s">
        <v>134</v>
      </c>
      <c r="D51" s="17" t="s">
        <v>699</v>
      </c>
      <c r="E51" s="17">
        <v>0.029555664277066126</v>
      </c>
    </row>
    <row r="52">
      <c r="A52" s="17" t="s">
        <v>150</v>
      </c>
      <c r="B52" s="17" t="s">
        <v>116</v>
      </c>
      <c r="C52" s="17" t="s">
        <v>134</v>
      </c>
      <c r="D52" s="17" t="s">
        <v>700</v>
      </c>
      <c r="E52" s="17">
        <v>0.01432240480939161</v>
      </c>
    </row>
    <row r="53">
      <c r="A53" s="17" t="s">
        <v>150</v>
      </c>
      <c r="B53" s="17" t="s">
        <v>116</v>
      </c>
      <c r="C53" s="17" t="s">
        <v>134</v>
      </c>
      <c r="D53" s="17" t="s">
        <v>701</v>
      </c>
      <c r="E53" s="17">
        <v>0.0076775951906128456</v>
      </c>
    </row>
    <row r="54">
      <c r="A54" s="17" t="s">
        <v>150</v>
      </c>
      <c r="B54" s="17" t="s">
        <v>116</v>
      </c>
      <c r="C54" s="17" t="s">
        <v>134</v>
      </c>
      <c r="D54" s="17" t="s">
        <v>702</v>
      </c>
      <c r="E54" s="17">
        <v>0.041499485455822868</v>
      </c>
    </row>
    <row r="55">
      <c r="A55" s="17" t="s">
        <v>150</v>
      </c>
      <c r="B55" s="17" t="s">
        <v>116</v>
      </c>
      <c r="C55" s="17" t="s">
        <v>134</v>
      </c>
      <c r="D55" s="17" t="s">
        <v>703</v>
      </c>
      <c r="E55" s="17">
        <v>0.016366412142026703</v>
      </c>
    </row>
    <row r="56">
      <c r="A56" s="17" t="s">
        <v>150</v>
      </c>
      <c r="B56" s="17" t="s">
        <v>116</v>
      </c>
      <c r="C56" s="17" t="s">
        <v>134</v>
      </c>
      <c r="D56" s="17" t="s">
        <v>704</v>
      </c>
      <c r="E56" s="17">
        <v>0.024400107874724086</v>
      </c>
    </row>
    <row r="57">
      <c r="A57" s="17" t="s">
        <v>150</v>
      </c>
      <c r="B57" s="17" t="s">
        <v>116</v>
      </c>
      <c r="C57" s="17" t="s">
        <v>134</v>
      </c>
      <c r="D57" s="17" t="s">
        <v>705</v>
      </c>
      <c r="E57" s="17">
        <v>0.20488238595323005</v>
      </c>
    </row>
    <row r="58">
      <c r="A58" s="17" t="s">
        <v>150</v>
      </c>
      <c r="B58" s="17" t="s">
        <v>116</v>
      </c>
      <c r="C58" s="17" t="s">
        <v>134</v>
      </c>
      <c r="D58" s="17" t="s">
        <v>706</v>
      </c>
      <c r="E58" s="17">
        <v>0.212775161544684</v>
      </c>
    </row>
    <row r="59">
      <c r="A59" s="17" t="s">
        <v>150</v>
      </c>
      <c r="B59" s="17" t="s">
        <v>116</v>
      </c>
      <c r="C59" s="17" t="s">
        <v>134</v>
      </c>
      <c r="D59" s="17" t="s">
        <v>707</v>
      </c>
      <c r="E59" s="17">
        <v>0.20476535918887787</v>
      </c>
    </row>
    <row r="60">
      <c r="A60" s="17" t="s">
        <v>150</v>
      </c>
      <c r="B60" s="17" t="s">
        <v>116</v>
      </c>
      <c r="C60" s="17" t="s">
        <v>134</v>
      </c>
      <c r="D60" s="17" t="s">
        <v>708</v>
      </c>
      <c r="E60" s="17">
        <v>10.237675293038526</v>
      </c>
    </row>
    <row r="61">
      <c r="A61" s="17" t="s">
        <v>150</v>
      </c>
      <c r="B61" s="17" t="s">
        <v>116</v>
      </c>
      <c r="C61" s="17" t="s">
        <v>134</v>
      </c>
      <c r="D61" s="17" t="s">
        <v>709</v>
      </c>
      <c r="E61" s="17">
        <v>0.43000000000000621</v>
      </c>
    </row>
    <row r="62">
      <c r="A62" s="17" t="s">
        <v>150</v>
      </c>
      <c r="B62" s="17" t="s">
        <v>116</v>
      </c>
      <c r="C62" s="17" t="s">
        <v>134</v>
      </c>
      <c r="D62" s="17" t="s">
        <v>710</v>
      </c>
      <c r="E62" s="17">
        <v>0.18800000000000058</v>
      </c>
    </row>
    <row r="63">
      <c r="A63" s="17" t="s">
        <v>150</v>
      </c>
      <c r="B63" s="17" t="s">
        <v>116</v>
      </c>
      <c r="C63" s="17" t="s">
        <v>134</v>
      </c>
      <c r="D63" s="17" t="s">
        <v>711</v>
      </c>
      <c r="E63" s="17">
        <v>0.19699999999999854</v>
      </c>
    </row>
    <row r="64">
      <c r="A64" s="17" t="s">
        <v>150</v>
      </c>
      <c r="B64" s="17" t="s">
        <v>116</v>
      </c>
      <c r="C64" s="17" t="s">
        <v>134</v>
      </c>
      <c r="D64" s="17" t="s">
        <v>712</v>
      </c>
      <c r="E64" s="17">
        <v>0.19699999999999854</v>
      </c>
    </row>
    <row r="65">
      <c r="A65" s="17" t="s">
        <v>150</v>
      </c>
      <c r="B65" s="17" t="s">
        <v>116</v>
      </c>
      <c r="C65" s="17" t="s">
        <v>134</v>
      </c>
      <c r="D65" s="17" t="s">
        <v>713</v>
      </c>
      <c r="E65" s="17">
        <v>0.016304805162861397</v>
      </c>
    </row>
    <row r="66">
      <c r="A66" s="17" t="s">
        <v>150</v>
      </c>
      <c r="B66" s="17" t="s">
        <v>116</v>
      </c>
      <c r="C66" s="17" t="s">
        <v>134</v>
      </c>
      <c r="D66" s="17" t="s">
        <v>714</v>
      </c>
      <c r="E66" s="17">
        <v>0.040793078640114493</v>
      </c>
    </row>
    <row r="67">
      <c r="A67" s="17" t="s">
        <v>150</v>
      </c>
      <c r="B67" s="17" t="s">
        <v>116</v>
      </c>
      <c r="C67" s="17" t="s">
        <v>134</v>
      </c>
      <c r="D67" s="17" t="s">
        <v>715</v>
      </c>
      <c r="E67" s="17">
        <v>0.028236443523208969</v>
      </c>
    </row>
    <row r="68">
      <c r="A68" s="17" t="s">
        <v>150</v>
      </c>
      <c r="B68" s="17" t="s">
        <v>116</v>
      </c>
      <c r="C68" s="17" t="s">
        <v>134</v>
      </c>
      <c r="D68" s="17" t="s">
        <v>716</v>
      </c>
      <c r="E68" s="17">
        <v>0.089694028122268746</v>
      </c>
    </row>
    <row r="69">
      <c r="A69" s="17" t="s">
        <v>150</v>
      </c>
      <c r="B69" s="17" t="s">
        <v>116</v>
      </c>
      <c r="C69" s="17" t="s">
        <v>134</v>
      </c>
      <c r="D69" s="17" t="s">
        <v>717</v>
      </c>
      <c r="E69" s="17">
        <v>0.82298923880998753</v>
      </c>
    </row>
    <row r="70">
      <c r="A70" s="17" t="s">
        <v>150</v>
      </c>
      <c r="B70" s="17" t="s">
        <v>116</v>
      </c>
      <c r="C70" s="17" t="s">
        <v>134</v>
      </c>
      <c r="D70" s="17" t="s">
        <v>718</v>
      </c>
      <c r="E70" s="17">
        <v>0.011773725262975956</v>
      </c>
    </row>
    <row r="71">
      <c r="A71" s="17" t="s">
        <v>150</v>
      </c>
      <c r="B71" s="17" t="s">
        <v>116</v>
      </c>
      <c r="C71" s="17" t="s">
        <v>134</v>
      </c>
      <c r="D71" s="17" t="s">
        <v>719</v>
      </c>
      <c r="E71" s="17">
        <v>0.042477675808532386</v>
      </c>
    </row>
    <row r="72">
      <c r="A72" s="17" t="s">
        <v>150</v>
      </c>
      <c r="B72" s="17" t="s">
        <v>116</v>
      </c>
      <c r="C72" s="17" t="s">
        <v>134</v>
      </c>
      <c r="D72" s="17" t="s">
        <v>720</v>
      </c>
      <c r="E72" s="17">
        <v>0.065210173164924834</v>
      </c>
    </row>
    <row r="73">
      <c r="A73" s="17" t="s">
        <v>150</v>
      </c>
      <c r="B73" s="17" t="s">
        <v>116</v>
      </c>
      <c r="C73" s="17" t="s">
        <v>134</v>
      </c>
      <c r="D73" s="17" t="s">
        <v>721</v>
      </c>
      <c r="E73" s="17">
        <v>0.089694028122268746</v>
      </c>
    </row>
    <row r="74">
      <c r="A74" s="17" t="s">
        <v>150</v>
      </c>
      <c r="B74" s="17" t="s">
        <v>116</v>
      </c>
      <c r="C74" s="17" t="s">
        <v>134</v>
      </c>
      <c r="D74" s="17" t="s">
        <v>722</v>
      </c>
      <c r="E74" s="17">
        <v>0.56450728176066689</v>
      </c>
    </row>
    <row r="75">
      <c r="A75" s="17" t="s">
        <v>150</v>
      </c>
      <c r="B75" s="17" t="s">
        <v>116</v>
      </c>
      <c r="C75" s="17" t="s">
        <v>134</v>
      </c>
      <c r="D75" s="17" t="s">
        <v>723</v>
      </c>
      <c r="E75" s="17">
        <v>0.013876513122484804</v>
      </c>
    </row>
    <row r="76">
      <c r="A76" s="17" t="s">
        <v>150</v>
      </c>
      <c r="B76" s="17" t="s">
        <v>116</v>
      </c>
      <c r="C76" s="17" t="s">
        <v>134</v>
      </c>
      <c r="D76" s="17" t="s">
        <v>724</v>
      </c>
      <c r="E76" s="17">
        <v>0.0093868195737181158</v>
      </c>
    </row>
    <row r="77">
      <c r="A77" s="17" t="s">
        <v>150</v>
      </c>
      <c r="B77" s="17" t="s">
        <v>116</v>
      </c>
      <c r="C77" s="17" t="s">
        <v>134</v>
      </c>
      <c r="D77" s="17" t="s">
        <v>725</v>
      </c>
      <c r="E77" s="17">
        <v>0.065210173164924834</v>
      </c>
    </row>
    <row r="78">
      <c r="A78" s="17" t="s">
        <v>150</v>
      </c>
      <c r="B78" s="17" t="s">
        <v>116</v>
      </c>
      <c r="C78" s="17" t="s">
        <v>134</v>
      </c>
      <c r="D78" s="17" t="s">
        <v>726</v>
      </c>
      <c r="E78" s="17">
        <v>0.089694028122268746</v>
      </c>
    </row>
    <row r="79">
      <c r="A79" s="17" t="s">
        <v>150</v>
      </c>
      <c r="B79" s="17" t="s">
        <v>116</v>
      </c>
      <c r="C79" s="17" t="s">
        <v>134</v>
      </c>
      <c r="D79" s="17" t="s">
        <v>727</v>
      </c>
      <c r="E79" s="17">
        <v>0.5580000000000096</v>
      </c>
    </row>
    <row r="80">
      <c r="A80" s="17" t="s">
        <v>150</v>
      </c>
      <c r="B80" s="17" t="s">
        <v>116</v>
      </c>
      <c r="C80" s="17" t="s">
        <v>134</v>
      </c>
      <c r="D80" s="17" t="s">
        <v>728</v>
      </c>
      <c r="E80" s="17">
        <v>0.0075481775499184212</v>
      </c>
    </row>
    <row r="81">
      <c r="A81" s="17" t="s">
        <v>150</v>
      </c>
      <c r="B81" s="17" t="s">
        <v>116</v>
      </c>
      <c r="C81" s="17" t="s">
        <v>134</v>
      </c>
      <c r="D81" s="17" t="s">
        <v>729</v>
      </c>
      <c r="E81" s="17">
        <v>0.0093868195737181158</v>
      </c>
    </row>
    <row r="82">
      <c r="A82" s="17" t="s">
        <v>150</v>
      </c>
      <c r="B82" s="17" t="s">
        <v>116</v>
      </c>
      <c r="C82" s="17" t="s">
        <v>134</v>
      </c>
      <c r="D82" s="17" t="s">
        <v>730</v>
      </c>
      <c r="E82" s="17">
        <v>0.065210173164925653</v>
      </c>
    </row>
    <row r="83">
      <c r="A83" s="17" t="s">
        <v>150</v>
      </c>
      <c r="B83" s="17" t="s">
        <v>116</v>
      </c>
      <c r="C83" s="17" t="s">
        <v>134</v>
      </c>
      <c r="D83" s="17" t="s">
        <v>731</v>
      </c>
      <c r="E83" s="17">
        <v>0.091256528122270059</v>
      </c>
    </row>
    <row r="84">
      <c r="A84" s="17" t="s">
        <v>150</v>
      </c>
      <c r="B84" s="17" t="s">
        <v>116</v>
      </c>
      <c r="C84" s="17" t="s">
        <v>134</v>
      </c>
      <c r="D84" s="17" t="s">
        <v>732</v>
      </c>
      <c r="E84" s="17">
        <v>0.56450728176066689</v>
      </c>
    </row>
    <row r="85">
      <c r="A85" s="17" t="s">
        <v>150</v>
      </c>
      <c r="B85" s="17" t="s">
        <v>116</v>
      </c>
      <c r="C85" s="17" t="s">
        <v>134</v>
      </c>
      <c r="D85" s="17" t="s">
        <v>733</v>
      </c>
      <c r="E85" s="17">
        <v>0.018876512689788641</v>
      </c>
    </row>
    <row r="86">
      <c r="A86" s="17" t="s">
        <v>150</v>
      </c>
      <c r="B86" s="17" t="s">
        <v>116</v>
      </c>
      <c r="C86" s="17" t="s">
        <v>134</v>
      </c>
      <c r="D86" s="17" t="s">
        <v>734</v>
      </c>
      <c r="E86" s="17">
        <v>0.014386769423106875</v>
      </c>
    </row>
    <row r="87">
      <c r="A87" s="17" t="s">
        <v>150</v>
      </c>
      <c r="B87" s="17" t="s">
        <v>116</v>
      </c>
      <c r="C87" s="17" t="s">
        <v>134</v>
      </c>
      <c r="D87" s="17" t="s">
        <v>735</v>
      </c>
      <c r="E87" s="17">
        <v>0.029250000000012842</v>
      </c>
    </row>
    <row r="88">
      <c r="A88" s="17" t="s">
        <v>150</v>
      </c>
      <c r="B88" s="17" t="s">
        <v>116</v>
      </c>
      <c r="C88" s="17" t="s">
        <v>134</v>
      </c>
      <c r="D88" s="17" t="s">
        <v>736</v>
      </c>
      <c r="E88" s="17">
        <v>0.22037187862804644</v>
      </c>
    </row>
    <row r="89">
      <c r="A89" s="17" t="s">
        <v>150</v>
      </c>
      <c r="B89" s="17" t="s">
        <v>116</v>
      </c>
      <c r="C89" s="17" t="s">
        <v>134</v>
      </c>
      <c r="D89" s="17" t="s">
        <v>737</v>
      </c>
      <c r="E89" s="17">
        <v>0.21299999999999977</v>
      </c>
    </row>
    <row r="90">
      <c r="A90" s="17" t="s">
        <v>150</v>
      </c>
      <c r="B90" s="17" t="s">
        <v>116</v>
      </c>
      <c r="C90" s="17" t="s">
        <v>134</v>
      </c>
      <c r="D90" s="17" t="s">
        <v>738</v>
      </c>
      <c r="E90" s="17">
        <v>0.70306250000002313</v>
      </c>
    </row>
    <row r="91">
      <c r="A91" s="17" t="s">
        <v>150</v>
      </c>
      <c r="B91" s="17" t="s">
        <v>116</v>
      </c>
      <c r="C91" s="17" t="s">
        <v>134</v>
      </c>
      <c r="D91" s="17" t="s">
        <v>739</v>
      </c>
      <c r="E91" s="17">
        <v>0.29300000000000376</v>
      </c>
    </row>
    <row r="92">
      <c r="A92" s="17" t="s">
        <v>150</v>
      </c>
      <c r="B92" s="17" t="s">
        <v>116</v>
      </c>
      <c r="C92" s="17" t="s">
        <v>134</v>
      </c>
      <c r="D92" s="17" t="s">
        <v>740</v>
      </c>
      <c r="E92" s="17">
        <v>0.24300000000000108</v>
      </c>
    </row>
    <row r="93">
      <c r="A93" s="17" t="s">
        <v>150</v>
      </c>
      <c r="B93" s="17" t="s">
        <v>116</v>
      </c>
      <c r="C93" s="17" t="s">
        <v>134</v>
      </c>
      <c r="D93" s="17" t="s">
        <v>741</v>
      </c>
      <c r="E93" s="17">
        <v>0.88440263204991887</v>
      </c>
    </row>
    <row r="94">
      <c r="A94" s="17" t="s">
        <v>150</v>
      </c>
      <c r="B94" s="17" t="s">
        <v>116</v>
      </c>
      <c r="C94" s="17" t="s">
        <v>134</v>
      </c>
      <c r="D94" s="17" t="s">
        <v>742</v>
      </c>
      <c r="E94" s="17">
        <v>0.038000000000008687</v>
      </c>
    </row>
    <row r="95">
      <c r="A95" s="17" t="s">
        <v>150</v>
      </c>
      <c r="B95" s="17" t="s">
        <v>116</v>
      </c>
      <c r="C95" s="17" t="s">
        <v>134</v>
      </c>
      <c r="D95" s="17" t="s">
        <v>743</v>
      </c>
      <c r="E95" s="17">
        <v>0.22193437859308485</v>
      </c>
    </row>
    <row r="96">
      <c r="A96" s="17" t="s">
        <v>150</v>
      </c>
      <c r="B96" s="17" t="s">
        <v>116</v>
      </c>
      <c r="C96" s="17" t="s">
        <v>134</v>
      </c>
      <c r="D96" s="17" t="s">
        <v>744</v>
      </c>
      <c r="E96" s="17">
        <v>0.21299999999999977</v>
      </c>
    </row>
    <row r="97">
      <c r="A97" s="17" t="s">
        <v>150</v>
      </c>
      <c r="B97" s="17" t="s">
        <v>116</v>
      </c>
      <c r="C97" s="17" t="s">
        <v>134</v>
      </c>
      <c r="D97" s="17" t="s">
        <v>745</v>
      </c>
      <c r="E97" s="17">
        <v>0.71587500000003</v>
      </c>
    </row>
    <row r="98">
      <c r="A98" s="17" t="s">
        <v>150</v>
      </c>
      <c r="B98" s="17" t="s">
        <v>116</v>
      </c>
      <c r="C98" s="17" t="s">
        <v>134</v>
      </c>
      <c r="D98" s="17" t="s">
        <v>746</v>
      </c>
      <c r="E98" s="17">
        <v>0.38300000000000389</v>
      </c>
    </row>
    <row r="99">
      <c r="A99" s="17" t="s">
        <v>150</v>
      </c>
      <c r="B99" s="17" t="s">
        <v>116</v>
      </c>
      <c r="C99" s="17" t="s">
        <v>134</v>
      </c>
      <c r="D99" s="17" t="s">
        <v>747</v>
      </c>
      <c r="E99" s="17">
        <v>0.22799999999999798</v>
      </c>
    </row>
    <row r="100">
      <c r="A100" s="17" t="s">
        <v>150</v>
      </c>
      <c r="B100" s="17" t="s">
        <v>116</v>
      </c>
      <c r="C100" s="17" t="s">
        <v>134</v>
      </c>
      <c r="D100" s="17" t="s">
        <v>748</v>
      </c>
      <c r="E100" s="17">
        <v>0.88440263204991887</v>
      </c>
    </row>
    <row r="101">
      <c r="A101" s="17" t="s">
        <v>150</v>
      </c>
      <c r="B101" s="17" t="s">
        <v>116</v>
      </c>
      <c r="C101" s="17" t="s">
        <v>134</v>
      </c>
      <c r="D101" s="17" t="s">
        <v>749</v>
      </c>
      <c r="E101" s="17">
        <v>0.038000000000008687</v>
      </c>
    </row>
    <row r="102">
      <c r="A102" s="17" t="s">
        <v>150</v>
      </c>
      <c r="B102" s="17" t="s">
        <v>116</v>
      </c>
      <c r="C102" s="17" t="s">
        <v>134</v>
      </c>
      <c r="D102" s="17" t="s">
        <v>750</v>
      </c>
      <c r="E102" s="17">
        <v>0.047644746797535747</v>
      </c>
    </row>
    <row r="103">
      <c r="A103" s="17" t="s">
        <v>150</v>
      </c>
      <c r="B103" s="17" t="s">
        <v>116</v>
      </c>
      <c r="C103" s="17" t="s">
        <v>134</v>
      </c>
      <c r="D103" s="17" t="s">
        <v>751</v>
      </c>
      <c r="E103" s="17">
        <v>0.98800000000000388</v>
      </c>
    </row>
    <row r="104">
      <c r="A104" s="17" t="s">
        <v>150</v>
      </c>
      <c r="B104" s="17" t="s">
        <v>116</v>
      </c>
      <c r="C104" s="17" t="s">
        <v>134</v>
      </c>
      <c r="D104" s="17" t="s">
        <v>752</v>
      </c>
      <c r="E104" s="17">
        <v>0.038000000000008687</v>
      </c>
    </row>
    <row r="105">
      <c r="A105" s="17" t="s">
        <v>150</v>
      </c>
      <c r="B105" s="17" t="s">
        <v>116</v>
      </c>
      <c r="C105" s="17" t="s">
        <v>134</v>
      </c>
      <c r="D105" s="17" t="s">
        <v>753</v>
      </c>
      <c r="E105" s="17">
        <v>0.037719617334970694</v>
      </c>
    </row>
    <row r="106">
      <c r="A106" s="17" t="s">
        <v>150</v>
      </c>
      <c r="B106" s="17" t="s">
        <v>116</v>
      </c>
      <c r="C106" s="17" t="s">
        <v>134</v>
      </c>
      <c r="D106" s="17" t="s">
        <v>754</v>
      </c>
      <c r="E106" s="17">
        <v>0.92800000000000349</v>
      </c>
    </row>
    <row r="107">
      <c r="A107" s="17" t="s">
        <v>150</v>
      </c>
      <c r="B107" s="17" t="s">
        <v>116</v>
      </c>
      <c r="C107" s="17" t="s">
        <v>134</v>
      </c>
      <c r="D107" s="17" t="s">
        <v>755</v>
      </c>
      <c r="E107" s="17">
        <v>7.2969995774588137</v>
      </c>
    </row>
    <row r="108">
      <c r="A108" s="17" t="s">
        <v>150</v>
      </c>
      <c r="B108" s="17" t="s">
        <v>116</v>
      </c>
      <c r="C108" s="17" t="s">
        <v>134</v>
      </c>
      <c r="D108" s="17" t="s">
        <v>756</v>
      </c>
      <c r="E108" s="17">
        <v>14.275000000000022</v>
      </c>
    </row>
    <row r="109">
      <c r="A109" s="17" t="s">
        <v>150</v>
      </c>
      <c r="B109" s="17" t="s">
        <v>116</v>
      </c>
      <c r="C109" s="17" t="s">
        <v>134</v>
      </c>
      <c r="D109" s="17" t="s">
        <v>757</v>
      </c>
      <c r="E109" s="17">
        <v>7.1069992590588082</v>
      </c>
    </row>
    <row r="110">
      <c r="A110" s="17" t="s">
        <v>150</v>
      </c>
      <c r="B110" s="17" t="s">
        <v>116</v>
      </c>
      <c r="C110" s="17" t="s">
        <v>134</v>
      </c>
      <c r="D110" s="17" t="s">
        <v>758</v>
      </c>
      <c r="E110" s="17">
        <v>0.36516606293004217</v>
      </c>
    </row>
    <row r="111">
      <c r="A111" s="17" t="s">
        <v>150</v>
      </c>
      <c r="B111" s="17" t="s">
        <v>116</v>
      </c>
      <c r="C111" s="17" t="s">
        <v>134</v>
      </c>
      <c r="D111" s="17" t="s">
        <v>759</v>
      </c>
      <c r="E111" s="17">
        <v>0.79802359505689424</v>
      </c>
    </row>
    <row r="112">
      <c r="A112" s="17" t="s">
        <v>150</v>
      </c>
      <c r="B112" s="17" t="s">
        <v>116</v>
      </c>
      <c r="C112" s="17" t="s">
        <v>134</v>
      </c>
      <c r="D112" s="17" t="s">
        <v>760</v>
      </c>
      <c r="E112" s="17">
        <v>0.185999840800003</v>
      </c>
    </row>
    <row r="113">
      <c r="A113" s="17" t="s">
        <v>150</v>
      </c>
      <c r="B113" s="17" t="s">
        <v>116</v>
      </c>
      <c r="C113" s="17" t="s">
        <v>134</v>
      </c>
      <c r="D113" s="17" t="s">
        <v>761</v>
      </c>
      <c r="E113" s="17">
        <v>3.6359618445989774</v>
      </c>
    </row>
    <row r="114">
      <c r="A114" s="17" t="s">
        <v>150</v>
      </c>
      <c r="B114" s="17" t="s">
        <v>116</v>
      </c>
      <c r="C114" s="17" t="s">
        <v>134</v>
      </c>
      <c r="D114" s="17" t="s">
        <v>762</v>
      </c>
      <c r="E114" s="17">
        <v>0.023999999999998876</v>
      </c>
    </row>
    <row r="115">
      <c r="A115" s="17" t="s">
        <v>150</v>
      </c>
      <c r="B115" s="17" t="s">
        <v>116</v>
      </c>
      <c r="C115" s="17" t="s">
        <v>134</v>
      </c>
      <c r="D115" s="17" t="s">
        <v>763</v>
      </c>
      <c r="E115" s="17">
        <v>6.4995817975988475</v>
      </c>
    </row>
    <row r="116">
      <c r="A116" s="17" t="s">
        <v>150</v>
      </c>
      <c r="B116" s="17" t="s">
        <v>116</v>
      </c>
      <c r="C116" s="17" t="s">
        <v>134</v>
      </c>
      <c r="D116" s="17" t="s">
        <v>764</v>
      </c>
      <c r="E116" s="17">
        <v>3.6450000000000053</v>
      </c>
    </row>
    <row r="117">
      <c r="A117" s="17" t="s">
        <v>150</v>
      </c>
      <c r="B117" s="17" t="s">
        <v>116</v>
      </c>
      <c r="C117" s="17" t="s">
        <v>134</v>
      </c>
      <c r="D117" s="17" t="s">
        <v>765</v>
      </c>
      <c r="E117" s="17">
        <v>1.4264217405252471</v>
      </c>
    </row>
    <row r="118">
      <c r="A118" s="17" t="s">
        <v>150</v>
      </c>
      <c r="B118" s="17" t="s">
        <v>116</v>
      </c>
      <c r="C118" s="17" t="s">
        <v>134</v>
      </c>
      <c r="D118" s="17" t="s">
        <v>766</v>
      </c>
      <c r="E118" s="17">
        <v>0.10126737378340113</v>
      </c>
    </row>
    <row r="119">
      <c r="A119" s="17" t="s">
        <v>150</v>
      </c>
      <c r="B119" s="17" t="s">
        <v>116</v>
      </c>
      <c r="C119" s="17" t="s">
        <v>134</v>
      </c>
      <c r="D119" s="17" t="s">
        <v>767</v>
      </c>
      <c r="E119" s="17">
        <v>0.033000000000009827</v>
      </c>
    </row>
    <row r="120">
      <c r="A120" s="17" t="s">
        <v>150</v>
      </c>
      <c r="B120" s="17" t="s">
        <v>116</v>
      </c>
      <c r="C120" s="17" t="s">
        <v>134</v>
      </c>
      <c r="D120" s="17" t="s">
        <v>768</v>
      </c>
      <c r="E120" s="17">
        <v>9.39504405527715</v>
      </c>
    </row>
    <row r="121">
      <c r="A121" s="17" t="s">
        <v>150</v>
      </c>
      <c r="B121" s="17" t="s">
        <v>116</v>
      </c>
      <c r="C121" s="17" t="s">
        <v>134</v>
      </c>
      <c r="D121" s="17" t="s">
        <v>769</v>
      </c>
      <c r="E121" s="17">
        <v>0.20400000000000559</v>
      </c>
    </row>
    <row r="122">
      <c r="A122" s="17" t="s">
        <v>150</v>
      </c>
      <c r="B122" s="17" t="s">
        <v>116</v>
      </c>
      <c r="C122" s="17" t="s">
        <v>134</v>
      </c>
      <c r="D122" s="17" t="s">
        <v>770</v>
      </c>
      <c r="E122" s="17">
        <v>0.20137274267579186</v>
      </c>
    </row>
    <row r="123">
      <c r="A123" s="17" t="s">
        <v>150</v>
      </c>
      <c r="B123" s="17" t="s">
        <v>116</v>
      </c>
      <c r="C123" s="17" t="s">
        <v>134</v>
      </c>
      <c r="D123" s="17" t="s">
        <v>771</v>
      </c>
      <c r="E123" s="17">
        <v>0.071140531499289214</v>
      </c>
    </row>
    <row r="124">
      <c r="A124" s="17" t="s">
        <v>150</v>
      </c>
      <c r="B124" s="17" t="s">
        <v>116</v>
      </c>
      <c r="C124" s="17" t="s">
        <v>134</v>
      </c>
      <c r="D124" s="17" t="s">
        <v>772</v>
      </c>
      <c r="E124" s="17">
        <v>0.004749999999964268</v>
      </c>
    </row>
    <row r="125">
      <c r="A125" s="17" t="s">
        <v>150</v>
      </c>
      <c r="B125" s="17" t="s">
        <v>116</v>
      </c>
      <c r="C125" s="17" t="s">
        <v>134</v>
      </c>
      <c r="D125" s="17" t="s">
        <v>773</v>
      </c>
      <c r="E125" s="17">
        <v>0.056888910373455913</v>
      </c>
    </row>
    <row r="126">
      <c r="A126" s="17" t="s">
        <v>150</v>
      </c>
      <c r="B126" s="17" t="s">
        <v>116</v>
      </c>
      <c r="C126" s="17" t="s">
        <v>134</v>
      </c>
      <c r="D126" s="17" t="s">
        <v>774</v>
      </c>
      <c r="E126" s="17">
        <v>0.0170204985434063</v>
      </c>
    </row>
    <row r="127">
      <c r="A127" s="17" t="s">
        <v>150</v>
      </c>
      <c r="B127" s="17" t="s">
        <v>116</v>
      </c>
      <c r="C127" s="17" t="s">
        <v>134</v>
      </c>
      <c r="D127" s="17" t="s">
        <v>775</v>
      </c>
      <c r="E127" s="17">
        <v>0.20137274267567482</v>
      </c>
    </row>
    <row r="128">
      <c r="A128" s="17" t="s">
        <v>150</v>
      </c>
      <c r="B128" s="17" t="s">
        <v>116</v>
      </c>
      <c r="C128" s="17" t="s">
        <v>134</v>
      </c>
      <c r="D128" s="17" t="s">
        <v>776</v>
      </c>
      <c r="E128" s="17">
        <v>0.071140531499289214</v>
      </c>
    </row>
    <row r="129">
      <c r="A129" s="17" t="s">
        <v>150</v>
      </c>
      <c r="B129" s="17" t="s">
        <v>116</v>
      </c>
      <c r="C129" s="17" t="s">
        <v>134</v>
      </c>
      <c r="D129" s="17" t="s">
        <v>777</v>
      </c>
      <c r="E129" s="17">
        <v>0.004749999999964268</v>
      </c>
    </row>
    <row r="130">
      <c r="A130" s="17" t="s">
        <v>150</v>
      </c>
      <c r="B130" s="17" t="s">
        <v>116</v>
      </c>
      <c r="C130" s="17" t="s">
        <v>134</v>
      </c>
      <c r="D130" s="17" t="s">
        <v>778</v>
      </c>
      <c r="E130" s="17">
        <v>0.056888910373455913</v>
      </c>
    </row>
    <row r="131">
      <c r="A131" s="17" t="s">
        <v>150</v>
      </c>
      <c r="B131" s="17" t="s">
        <v>116</v>
      </c>
      <c r="C131" s="17" t="s">
        <v>134</v>
      </c>
      <c r="D131" s="17" t="s">
        <v>779</v>
      </c>
      <c r="E131" s="17">
        <v>0.028000000000006631</v>
      </c>
    </row>
    <row r="132">
      <c r="A132" s="17" t="s">
        <v>150</v>
      </c>
      <c r="B132" s="17" t="s">
        <v>116</v>
      </c>
      <c r="C132" s="17" t="s">
        <v>134</v>
      </c>
      <c r="D132" s="17" t="s">
        <v>780</v>
      </c>
      <c r="E132" s="17">
        <v>0.015627886827030636</v>
      </c>
    </row>
    <row r="133">
      <c r="A133" s="17" t="s">
        <v>150</v>
      </c>
      <c r="B133" s="17" t="s">
        <v>116</v>
      </c>
      <c r="C133" s="17" t="s">
        <v>134</v>
      </c>
      <c r="D133" s="17" t="s">
        <v>781</v>
      </c>
      <c r="E133" s="17">
        <v>0.013000000000005708</v>
      </c>
    </row>
    <row r="134">
      <c r="A134" s="17" t="s">
        <v>150</v>
      </c>
      <c r="B134" s="17" t="s">
        <v>116</v>
      </c>
      <c r="C134" s="17" t="s">
        <v>134</v>
      </c>
      <c r="D134" s="17" t="s">
        <v>782</v>
      </c>
      <c r="E134" s="17">
        <v>0.0075651449887733976</v>
      </c>
    </row>
    <row r="135">
      <c r="A135" s="17" t="s">
        <v>150</v>
      </c>
      <c r="B135" s="17" t="s">
        <v>116</v>
      </c>
      <c r="C135" s="17" t="s">
        <v>134</v>
      </c>
      <c r="D135" s="17" t="s">
        <v>783</v>
      </c>
      <c r="E135" s="17">
        <v>0.10100000000001064</v>
      </c>
    </row>
    <row r="136">
      <c r="A136" s="17" t="s">
        <v>150</v>
      </c>
      <c r="B136" s="17" t="s">
        <v>116</v>
      </c>
      <c r="C136" s="17" t="s">
        <v>134</v>
      </c>
      <c r="D136" s="17" t="s">
        <v>784</v>
      </c>
      <c r="E136" s="17">
        <v>0.76594999999997537</v>
      </c>
    </row>
    <row r="137">
      <c r="A137" s="17" t="s">
        <v>150</v>
      </c>
      <c r="B137" s="17" t="s">
        <v>116</v>
      </c>
      <c r="C137" s="17" t="s">
        <v>134</v>
      </c>
      <c r="D137" s="17" t="s">
        <v>785</v>
      </c>
      <c r="E137" s="17">
        <v>0.23225000000000351</v>
      </c>
    </row>
    <row r="138">
      <c r="A138" s="17" t="s">
        <v>150</v>
      </c>
      <c r="B138" s="17" t="s">
        <v>116</v>
      </c>
      <c r="C138" s="17" t="s">
        <v>134</v>
      </c>
      <c r="D138" s="17" t="s">
        <v>786</v>
      </c>
      <c r="E138" s="17">
        <v>1.6660000000000132</v>
      </c>
    </row>
    <row r="139">
      <c r="A139" s="17" t="s">
        <v>150</v>
      </c>
      <c r="B139" s="17" t="s">
        <v>116</v>
      </c>
      <c r="C139" s="17" t="s">
        <v>134</v>
      </c>
      <c r="D139" s="17" t="s">
        <v>787</v>
      </c>
      <c r="E139" s="17">
        <v>0.23771878533520524</v>
      </c>
    </row>
    <row r="140">
      <c r="A140" s="17" t="s">
        <v>150</v>
      </c>
      <c r="B140" s="17" t="s">
        <v>116</v>
      </c>
      <c r="C140" s="17" t="s">
        <v>134</v>
      </c>
      <c r="D140" s="17" t="s">
        <v>788</v>
      </c>
      <c r="E140" s="17">
        <v>0.86610000000000231</v>
      </c>
    </row>
    <row r="141">
      <c r="A141" s="17" t="s">
        <v>150</v>
      </c>
      <c r="B141" s="17" t="s">
        <v>116</v>
      </c>
      <c r="C141" s="17" t="s">
        <v>134</v>
      </c>
      <c r="D141" s="17" t="s">
        <v>789</v>
      </c>
      <c r="E141" s="17">
        <v>0.77099999999999469</v>
      </c>
    </row>
    <row r="142">
      <c r="A142" s="17" t="s">
        <v>150</v>
      </c>
      <c r="B142" s="17" t="s">
        <v>116</v>
      </c>
      <c r="C142" s="17" t="s">
        <v>134</v>
      </c>
      <c r="D142" s="17" t="s">
        <v>790</v>
      </c>
      <c r="E142" s="17">
        <v>6.4188599338027581</v>
      </c>
    </row>
    <row r="143">
      <c r="A143" s="17" t="s">
        <v>150</v>
      </c>
      <c r="B143" s="17" t="s">
        <v>116</v>
      </c>
      <c r="C143" s="17" t="s">
        <v>134</v>
      </c>
      <c r="D143" s="17" t="s">
        <v>791</v>
      </c>
      <c r="E143" s="17">
        <v>0.019663381312750937</v>
      </c>
    </row>
    <row r="144">
      <c r="A144" s="17" t="s">
        <v>150</v>
      </c>
      <c r="B144" s="17" t="s">
        <v>116</v>
      </c>
      <c r="C144" s="17" t="s">
        <v>134</v>
      </c>
      <c r="D144" s="17" t="s">
        <v>792</v>
      </c>
      <c r="E144" s="17">
        <v>0.065036225589400212</v>
      </c>
    </row>
    <row r="145">
      <c r="A145" s="17" t="s">
        <v>150</v>
      </c>
      <c r="B145" s="17" t="s">
        <v>116</v>
      </c>
      <c r="C145" s="17" t="s">
        <v>134</v>
      </c>
      <c r="D145" s="17" t="s">
        <v>793</v>
      </c>
      <c r="E145" s="17">
        <v>0.021829936431045412</v>
      </c>
    </row>
    <row r="146">
      <c r="A146" s="17" t="s">
        <v>150</v>
      </c>
      <c r="B146" s="17" t="s">
        <v>116</v>
      </c>
      <c r="C146" s="17" t="s">
        <v>134</v>
      </c>
      <c r="D146" s="17" t="s">
        <v>794</v>
      </c>
      <c r="E146" s="17">
        <v>0.012159629556952663</v>
      </c>
    </row>
    <row r="147">
      <c r="A147" s="17" t="s">
        <v>150</v>
      </c>
      <c r="B147" s="17" t="s">
        <v>116</v>
      </c>
      <c r="C147" s="17" t="s">
        <v>134</v>
      </c>
      <c r="D147" s="17" t="s">
        <v>795</v>
      </c>
      <c r="E147" s="17">
        <v>0.019663381312750937</v>
      </c>
    </row>
    <row r="148">
      <c r="A148" s="17" t="s">
        <v>150</v>
      </c>
      <c r="B148" s="17" t="s">
        <v>116</v>
      </c>
      <c r="C148" s="17" t="s">
        <v>134</v>
      </c>
      <c r="D148" s="17" t="s">
        <v>796</v>
      </c>
      <c r="E148" s="17">
        <v>0.065036225589400212</v>
      </c>
    </row>
    <row r="149">
      <c r="A149" s="17" t="s">
        <v>150</v>
      </c>
      <c r="B149" s="17" t="s">
        <v>116</v>
      </c>
      <c r="C149" s="17" t="s">
        <v>134</v>
      </c>
      <c r="D149" s="17" t="s">
        <v>797</v>
      </c>
      <c r="E149" s="17">
        <v>0.021829936431045412</v>
      </c>
    </row>
    <row r="150">
      <c r="A150" s="17" t="s">
        <v>150</v>
      </c>
      <c r="B150" s="17" t="s">
        <v>116</v>
      </c>
      <c r="C150" s="17" t="s">
        <v>134</v>
      </c>
      <c r="D150" s="17" t="s">
        <v>798</v>
      </c>
      <c r="E150" s="17">
        <v>0.012159629556952663</v>
      </c>
    </row>
    <row r="151">
      <c r="A151" s="17" t="s">
        <v>150</v>
      </c>
      <c r="B151" s="17" t="s">
        <v>116</v>
      </c>
      <c r="C151" s="17" t="s">
        <v>134</v>
      </c>
      <c r="D151" s="17" t="s">
        <v>799</v>
      </c>
      <c r="E151" s="17">
        <v>0.45327326407293433</v>
      </c>
    </row>
    <row r="152">
      <c r="A152" s="17" t="s">
        <v>150</v>
      </c>
      <c r="B152" s="17" t="s">
        <v>116</v>
      </c>
      <c r="C152" s="17" t="s">
        <v>134</v>
      </c>
      <c r="D152" s="17" t="s">
        <v>800</v>
      </c>
      <c r="E152" s="17">
        <v>0.75599999999999712</v>
      </c>
    </row>
    <row r="153">
      <c r="A153" s="17" t="s">
        <v>150</v>
      </c>
      <c r="B153" s="17" t="s">
        <v>116</v>
      </c>
      <c r="C153" s="17" t="s">
        <v>134</v>
      </c>
      <c r="D153" s="17" t="s">
        <v>801</v>
      </c>
      <c r="E153" s="17">
        <v>0.2436151866750976</v>
      </c>
    </row>
    <row r="154">
      <c r="A154" s="17" t="s">
        <v>150</v>
      </c>
      <c r="B154" s="17" t="s">
        <v>116</v>
      </c>
      <c r="C154" s="17" t="s">
        <v>134</v>
      </c>
      <c r="D154" s="17" t="s">
        <v>802</v>
      </c>
      <c r="E154" s="17">
        <v>0.76100000000000134</v>
      </c>
    </row>
    <row r="155">
      <c r="A155" s="17" t="s">
        <v>150</v>
      </c>
      <c r="B155" s="17" t="s">
        <v>116</v>
      </c>
      <c r="C155" s="17" t="s">
        <v>134</v>
      </c>
      <c r="D155" s="17" t="s">
        <v>803</v>
      </c>
      <c r="E155" s="17">
        <v>0.24337701006140453</v>
      </c>
    </row>
    <row r="156">
      <c r="A156" s="17" t="s">
        <v>150</v>
      </c>
      <c r="B156" s="17" t="s">
        <v>116</v>
      </c>
      <c r="C156" s="17" t="s">
        <v>134</v>
      </c>
      <c r="D156" s="17" t="s">
        <v>804</v>
      </c>
      <c r="E156" s="17">
        <v>1.3307326262166075</v>
      </c>
    </row>
    <row r="157">
      <c r="A157" s="17" t="s">
        <v>150</v>
      </c>
      <c r="B157" s="17" t="s">
        <v>116</v>
      </c>
      <c r="C157" s="17" t="s">
        <v>134</v>
      </c>
      <c r="D157" s="17" t="s">
        <v>805</v>
      </c>
      <c r="E157" s="17">
        <v>0.19918201990231482</v>
      </c>
    </row>
    <row r="158">
      <c r="A158" s="17" t="s">
        <v>150</v>
      </c>
      <c r="B158" s="17" t="s">
        <v>116</v>
      </c>
      <c r="C158" s="17" t="s">
        <v>134</v>
      </c>
      <c r="D158" s="17" t="s">
        <v>806</v>
      </c>
      <c r="E158" s="17">
        <v>1.4010000000000151</v>
      </c>
    </row>
    <row r="159">
      <c r="A159" s="17" t="s">
        <v>150</v>
      </c>
      <c r="B159" s="17" t="s">
        <v>116</v>
      </c>
      <c r="C159" s="17" t="s">
        <v>134</v>
      </c>
      <c r="D159" s="17" t="s">
        <v>807</v>
      </c>
      <c r="E159" s="17">
        <v>0.028000000000000275</v>
      </c>
    </row>
    <row r="160">
      <c r="A160" s="17" t="s">
        <v>150</v>
      </c>
      <c r="B160" s="17" t="s">
        <v>116</v>
      </c>
      <c r="C160" s="17" t="s">
        <v>134</v>
      </c>
      <c r="D160" s="17" t="s">
        <v>808</v>
      </c>
      <c r="E160" s="17">
        <v>3.8628069644584295</v>
      </c>
    </row>
    <row r="161">
      <c r="A161" s="17" t="s">
        <v>150</v>
      </c>
      <c r="B161" s="17" t="s">
        <v>116</v>
      </c>
      <c r="C161" s="17" t="s">
        <v>134</v>
      </c>
      <c r="D161" s="17" t="s">
        <v>809</v>
      </c>
      <c r="E161" s="17">
        <v>0.2316250000000448</v>
      </c>
    </row>
    <row r="162">
      <c r="A162" s="17" t="s">
        <v>150</v>
      </c>
      <c r="B162" s="17" t="s">
        <v>116</v>
      </c>
      <c r="C162" s="17" t="s">
        <v>134</v>
      </c>
      <c r="D162" s="17" t="s">
        <v>810</v>
      </c>
      <c r="E162" s="17">
        <v>0.030550951830255545</v>
      </c>
    </row>
    <row r="163">
      <c r="A163" s="17" t="s">
        <v>150</v>
      </c>
      <c r="B163" s="17" t="s">
        <v>116</v>
      </c>
      <c r="C163" s="17" t="s">
        <v>134</v>
      </c>
      <c r="D163" s="17" t="s">
        <v>811</v>
      </c>
      <c r="E163" s="17">
        <v>18.485037364932289</v>
      </c>
    </row>
    <row r="164">
      <c r="A164" s="17" t="s">
        <v>150</v>
      </c>
      <c r="B164" s="17" t="s">
        <v>116</v>
      </c>
      <c r="C164" s="17" t="s">
        <v>134</v>
      </c>
      <c r="D164" s="17" t="s">
        <v>812</v>
      </c>
      <c r="E164" s="17">
        <v>0.038000000000008687</v>
      </c>
    </row>
    <row r="165">
      <c r="A165" s="17" t="s">
        <v>150</v>
      </c>
      <c r="B165" s="17" t="s">
        <v>116</v>
      </c>
      <c r="C165" s="17" t="s">
        <v>134</v>
      </c>
      <c r="D165" s="17" t="s">
        <v>813</v>
      </c>
      <c r="E165" s="17">
        <v>0.23099687366164798</v>
      </c>
    </row>
    <row r="166">
      <c r="A166" s="17" t="s">
        <v>150</v>
      </c>
      <c r="B166" s="17" t="s">
        <v>116</v>
      </c>
      <c r="C166" s="17" t="s">
        <v>134</v>
      </c>
      <c r="D166" s="17" t="s">
        <v>814</v>
      </c>
      <c r="E166" s="17">
        <v>0.21299999999999977</v>
      </c>
    </row>
    <row r="167">
      <c r="A167" s="17" t="s">
        <v>150</v>
      </c>
      <c r="B167" s="17" t="s">
        <v>116</v>
      </c>
      <c r="C167" s="17" t="s">
        <v>134</v>
      </c>
      <c r="D167" s="17" t="s">
        <v>815</v>
      </c>
      <c r="E167" s="17">
        <v>0.70181250000002782</v>
      </c>
    </row>
    <row r="168">
      <c r="A168" s="17" t="s">
        <v>150</v>
      </c>
      <c r="B168" s="17" t="s">
        <v>116</v>
      </c>
      <c r="C168" s="17" t="s">
        <v>134</v>
      </c>
      <c r="D168" s="17" t="s">
        <v>816</v>
      </c>
      <c r="E168" s="17">
        <v>0.38800000000000329</v>
      </c>
    </row>
    <row r="169">
      <c r="A169" s="17" t="s">
        <v>150</v>
      </c>
      <c r="B169" s="17" t="s">
        <v>116</v>
      </c>
      <c r="C169" s="17" t="s">
        <v>134</v>
      </c>
      <c r="D169" s="17" t="s">
        <v>817</v>
      </c>
      <c r="E169" s="17">
        <v>0.24300000000000108</v>
      </c>
    </row>
    <row r="170">
      <c r="A170" s="17" t="s">
        <v>150</v>
      </c>
      <c r="B170" s="17" t="s">
        <v>116</v>
      </c>
      <c r="C170" s="17" t="s">
        <v>134</v>
      </c>
      <c r="D170" s="17" t="s">
        <v>818</v>
      </c>
      <c r="E170" s="17">
        <v>0.88440263204991887</v>
      </c>
    </row>
    <row r="171">
      <c r="A171" s="17" t="s">
        <v>150</v>
      </c>
      <c r="B171" s="17" t="s">
        <v>116</v>
      </c>
      <c r="C171" s="17" t="s">
        <v>134</v>
      </c>
      <c r="D171" s="17" t="s">
        <v>819</v>
      </c>
      <c r="E171" s="17">
        <v>0.038000000000008687</v>
      </c>
    </row>
    <row r="172">
      <c r="A172" s="17" t="s">
        <v>150</v>
      </c>
      <c r="B172" s="17" t="s">
        <v>116</v>
      </c>
      <c r="C172" s="17" t="s">
        <v>134</v>
      </c>
      <c r="D172" s="17" t="s">
        <v>820</v>
      </c>
      <c r="E172" s="17">
        <v>0.23099687366164798</v>
      </c>
    </row>
    <row r="173">
      <c r="A173" s="17" t="s">
        <v>150</v>
      </c>
      <c r="B173" s="17" t="s">
        <v>116</v>
      </c>
      <c r="C173" s="17" t="s">
        <v>134</v>
      </c>
      <c r="D173" s="17" t="s">
        <v>821</v>
      </c>
      <c r="E173" s="17">
        <v>0.21299999999999977</v>
      </c>
    </row>
    <row r="174">
      <c r="A174" s="17" t="s">
        <v>150</v>
      </c>
      <c r="B174" s="17" t="s">
        <v>116</v>
      </c>
      <c r="C174" s="17" t="s">
        <v>134</v>
      </c>
      <c r="D174" s="17" t="s">
        <v>822</v>
      </c>
      <c r="E174" s="17">
        <v>0.69962500000003369</v>
      </c>
    </row>
    <row r="175">
      <c r="A175" s="17" t="s">
        <v>150</v>
      </c>
      <c r="B175" s="17" t="s">
        <v>116</v>
      </c>
      <c r="C175" s="17" t="s">
        <v>134</v>
      </c>
      <c r="D175" s="17" t="s">
        <v>823</v>
      </c>
      <c r="E175" s="17">
        <v>0.38800000000000329</v>
      </c>
    </row>
    <row r="176">
      <c r="A176" s="17" t="s">
        <v>150</v>
      </c>
      <c r="B176" s="17" t="s">
        <v>116</v>
      </c>
      <c r="C176" s="17" t="s">
        <v>134</v>
      </c>
      <c r="D176" s="17" t="s">
        <v>824</v>
      </c>
      <c r="E176" s="17">
        <v>0.24300000000000108</v>
      </c>
    </row>
    <row r="177">
      <c r="A177" s="17" t="s">
        <v>150</v>
      </c>
      <c r="B177" s="17" t="s">
        <v>116</v>
      </c>
      <c r="C177" s="17" t="s">
        <v>134</v>
      </c>
      <c r="D177" s="17" t="s">
        <v>825</v>
      </c>
      <c r="E177" s="17">
        <v>0.88440263204991887</v>
      </c>
    </row>
    <row r="178">
      <c r="A178" s="17" t="s">
        <v>150</v>
      </c>
      <c r="B178" s="17" t="s">
        <v>116</v>
      </c>
      <c r="C178" s="17" t="s">
        <v>134</v>
      </c>
      <c r="D178" s="17" t="s">
        <v>826</v>
      </c>
      <c r="E178" s="17">
        <v>12.074502298998778</v>
      </c>
    </row>
    <row r="179">
      <c r="A179" s="17" t="s">
        <v>150</v>
      </c>
      <c r="B179" s="17" t="s">
        <v>116</v>
      </c>
      <c r="C179" s="17" t="s">
        <v>134</v>
      </c>
      <c r="D179" s="17" t="s">
        <v>827</v>
      </c>
      <c r="E179" s="17">
        <v>0.23276569768835539</v>
      </c>
    </row>
    <row r="180">
      <c r="A180" s="17" t="s">
        <v>150</v>
      </c>
      <c r="B180" s="17" t="s">
        <v>116</v>
      </c>
      <c r="C180" s="17" t="s">
        <v>134</v>
      </c>
      <c r="D180" s="17" t="s">
        <v>828</v>
      </c>
      <c r="E180" s="17">
        <v>0.25439273011205155</v>
      </c>
    </row>
    <row r="181">
      <c r="A181" s="17" t="s">
        <v>150</v>
      </c>
      <c r="B181" s="17" t="s">
        <v>116</v>
      </c>
      <c r="C181" s="17" t="s">
        <v>134</v>
      </c>
      <c r="D181" s="17" t="s">
        <v>829</v>
      </c>
      <c r="E181" s="17">
        <v>0.026973182269204008</v>
      </c>
    </row>
    <row r="182">
      <c r="A182" s="17" t="s">
        <v>150</v>
      </c>
      <c r="B182" s="17" t="s">
        <v>116</v>
      </c>
      <c r="C182" s="17" t="s">
        <v>134</v>
      </c>
      <c r="D182" s="17" t="s">
        <v>830</v>
      </c>
      <c r="E182" s="17">
        <v>0.020769845372592997</v>
      </c>
    </row>
    <row r="183">
      <c r="A183" s="17" t="s">
        <v>150</v>
      </c>
      <c r="B183" s="17" t="s">
        <v>116</v>
      </c>
      <c r="C183" s="17" t="s">
        <v>134</v>
      </c>
      <c r="D183" s="17" t="s">
        <v>831</v>
      </c>
      <c r="E183" s="17">
        <v>0.019500000000006394</v>
      </c>
    </row>
    <row r="184">
      <c r="A184" s="17" t="s">
        <v>150</v>
      </c>
      <c r="B184" s="17" t="s">
        <v>116</v>
      </c>
      <c r="C184" s="17" t="s">
        <v>134</v>
      </c>
      <c r="D184" s="17" t="s">
        <v>832</v>
      </c>
      <c r="E184" s="17">
        <v>0.0037500000000034788</v>
      </c>
    </row>
    <row r="185">
      <c r="A185" s="17" t="s">
        <v>150</v>
      </c>
      <c r="B185" s="17" t="s">
        <v>116</v>
      </c>
      <c r="C185" s="17" t="s">
        <v>134</v>
      </c>
      <c r="D185" s="17" t="s">
        <v>833</v>
      </c>
      <c r="E185" s="17">
        <v>0.23276569768835539</v>
      </c>
    </row>
    <row r="186">
      <c r="A186" s="17" t="s">
        <v>150</v>
      </c>
      <c r="B186" s="17" t="s">
        <v>116</v>
      </c>
      <c r="C186" s="17" t="s">
        <v>134</v>
      </c>
      <c r="D186" s="17" t="s">
        <v>834</v>
      </c>
      <c r="E186" s="17">
        <v>0.25439273011205155</v>
      </c>
    </row>
    <row r="187">
      <c r="A187" s="17" t="s">
        <v>150</v>
      </c>
      <c r="B187" s="17" t="s">
        <v>116</v>
      </c>
      <c r="C187" s="17" t="s">
        <v>134</v>
      </c>
      <c r="D187" s="17" t="s">
        <v>835</v>
      </c>
      <c r="E187" s="17">
        <v>0.026973182269204008</v>
      </c>
    </row>
    <row r="188">
      <c r="A188" s="17" t="s">
        <v>150</v>
      </c>
      <c r="B188" s="17" t="s">
        <v>116</v>
      </c>
      <c r="C188" s="17" t="s">
        <v>134</v>
      </c>
      <c r="D188" s="17" t="s">
        <v>836</v>
      </c>
      <c r="E188" s="17">
        <v>0.020769845372592997</v>
      </c>
    </row>
    <row r="189">
      <c r="A189" s="17" t="s">
        <v>150</v>
      </c>
      <c r="B189" s="17" t="s">
        <v>116</v>
      </c>
      <c r="C189" s="17" t="s">
        <v>134</v>
      </c>
      <c r="D189" s="17" t="s">
        <v>837</v>
      </c>
      <c r="E189" s="17">
        <v>0.0037500000000034788</v>
      </c>
    </row>
    <row r="190">
      <c r="A190" s="17" t="s">
        <v>150</v>
      </c>
      <c r="B190" s="17" t="s">
        <v>116</v>
      </c>
      <c r="C190" s="17" t="s">
        <v>134</v>
      </c>
      <c r="D190" s="17" t="s">
        <v>838</v>
      </c>
      <c r="E190" s="17">
        <v>0.031588957318150451</v>
      </c>
    </row>
    <row r="191">
      <c r="A191" s="17" t="s">
        <v>150</v>
      </c>
      <c r="B191" s="17" t="s">
        <v>116</v>
      </c>
      <c r="C191" s="17" t="s">
        <v>134</v>
      </c>
      <c r="D191" s="17" t="s">
        <v>839</v>
      </c>
      <c r="E191" s="17">
        <v>0.074238288448878725</v>
      </c>
    </row>
    <row r="192">
      <c r="A192" s="17" t="s">
        <v>150</v>
      </c>
      <c r="B192" s="17" t="s">
        <v>116</v>
      </c>
      <c r="C192" s="17" t="s">
        <v>134</v>
      </c>
      <c r="D192" s="17" t="s">
        <v>840</v>
      </c>
      <c r="E192" s="17">
        <v>0.026042354935873827</v>
      </c>
    </row>
    <row r="193">
      <c r="A193" s="17" t="s">
        <v>150</v>
      </c>
      <c r="B193" s="17" t="s">
        <v>116</v>
      </c>
      <c r="C193" s="17" t="s">
        <v>134</v>
      </c>
      <c r="D193" s="17" t="s">
        <v>841</v>
      </c>
      <c r="E193" s="17">
        <v>0.0061250000000051047</v>
      </c>
    </row>
    <row r="194">
      <c r="A194" s="17" t="s">
        <v>150</v>
      </c>
      <c r="B194" s="17" t="s">
        <v>116</v>
      </c>
      <c r="C194" s="17" t="s">
        <v>134</v>
      </c>
      <c r="D194" s="17" t="s">
        <v>842</v>
      </c>
      <c r="E194" s="17">
        <v>0.0094917621354813943</v>
      </c>
    </row>
    <row r="195">
      <c r="A195" s="17" t="s">
        <v>150</v>
      </c>
      <c r="B195" s="17" t="s">
        <v>116</v>
      </c>
      <c r="C195" s="17" t="s">
        <v>134</v>
      </c>
      <c r="D195" s="17" t="s">
        <v>843</v>
      </c>
      <c r="E195" s="17">
        <v>0.013573593128865621</v>
      </c>
    </row>
    <row r="196">
      <c r="A196" s="17" t="s">
        <v>150</v>
      </c>
      <c r="B196" s="17" t="s">
        <v>116</v>
      </c>
      <c r="C196" s="17" t="s">
        <v>134</v>
      </c>
      <c r="D196" s="17" t="s">
        <v>844</v>
      </c>
      <c r="E196" s="17">
        <v>0.00321815355391756</v>
      </c>
    </row>
    <row r="197">
      <c r="A197" s="17" t="s">
        <v>150</v>
      </c>
      <c r="B197" s="17" t="s">
        <v>116</v>
      </c>
      <c r="C197" s="17" t="s">
        <v>134</v>
      </c>
      <c r="D197" s="17" t="s">
        <v>845</v>
      </c>
      <c r="E197" s="17">
        <v>14.704769284854768</v>
      </c>
    </row>
    <row r="198">
      <c r="A198" s="17" t="s">
        <v>150</v>
      </c>
      <c r="B198" s="17" t="s">
        <v>116</v>
      </c>
      <c r="C198" s="17" t="s">
        <v>134</v>
      </c>
      <c r="D198" s="17" t="s">
        <v>846</v>
      </c>
      <c r="E198" s="17">
        <v>0.029555664277066126</v>
      </c>
    </row>
    <row r="199">
      <c r="A199" s="17" t="s">
        <v>150</v>
      </c>
      <c r="B199" s="17" t="s">
        <v>116</v>
      </c>
      <c r="C199" s="17" t="s">
        <v>134</v>
      </c>
      <c r="D199" s="17" t="s">
        <v>847</v>
      </c>
      <c r="E199" s="17">
        <v>0.01432240480939161</v>
      </c>
    </row>
    <row r="200">
      <c r="A200" s="17" t="s">
        <v>150</v>
      </c>
      <c r="B200" s="17" t="s">
        <v>116</v>
      </c>
      <c r="C200" s="17" t="s">
        <v>134</v>
      </c>
      <c r="D200" s="17" t="s">
        <v>848</v>
      </c>
      <c r="E200" s="17">
        <v>0.0076775951906128456</v>
      </c>
    </row>
    <row r="201">
      <c r="A201" s="17" t="s">
        <v>150</v>
      </c>
      <c r="B201" s="17" t="s">
        <v>116</v>
      </c>
      <c r="C201" s="17" t="s">
        <v>134</v>
      </c>
      <c r="D201" s="17" t="s">
        <v>849</v>
      </c>
      <c r="E201" s="17">
        <v>0.041499485455822868</v>
      </c>
    </row>
    <row r="202">
      <c r="A202" s="17" t="s">
        <v>150</v>
      </c>
      <c r="B202" s="17" t="s">
        <v>116</v>
      </c>
      <c r="C202" s="17" t="s">
        <v>134</v>
      </c>
      <c r="D202" s="17" t="s">
        <v>850</v>
      </c>
      <c r="E202" s="17">
        <v>0.016366412142026703</v>
      </c>
    </row>
    <row r="203">
      <c r="A203" s="17" t="s">
        <v>150</v>
      </c>
      <c r="B203" s="17" t="s">
        <v>116</v>
      </c>
      <c r="C203" s="17" t="s">
        <v>134</v>
      </c>
      <c r="D203" s="17" t="s">
        <v>851</v>
      </c>
      <c r="E203" s="17">
        <v>0.024400107874724086</v>
      </c>
    </row>
    <row r="204">
      <c r="A204" s="17" t="s">
        <v>150</v>
      </c>
      <c r="B204" s="17" t="s">
        <v>116</v>
      </c>
      <c r="C204" s="17" t="s">
        <v>134</v>
      </c>
      <c r="D204" s="17" t="s">
        <v>852</v>
      </c>
      <c r="E204" s="17">
        <v>0.029555664277066126</v>
      </c>
    </row>
    <row r="205">
      <c r="A205" s="17" t="s">
        <v>150</v>
      </c>
      <c r="B205" s="17" t="s">
        <v>116</v>
      </c>
      <c r="C205" s="17" t="s">
        <v>134</v>
      </c>
      <c r="D205" s="17" t="s">
        <v>853</v>
      </c>
      <c r="E205" s="17">
        <v>0.01432240480939161</v>
      </c>
    </row>
    <row r="206">
      <c r="A206" s="17" t="s">
        <v>150</v>
      </c>
      <c r="B206" s="17" t="s">
        <v>116</v>
      </c>
      <c r="C206" s="17" t="s">
        <v>134</v>
      </c>
      <c r="D206" s="17" t="s">
        <v>854</v>
      </c>
      <c r="E206" s="17">
        <v>0.0076775951906128456</v>
      </c>
    </row>
    <row r="207">
      <c r="A207" s="17" t="s">
        <v>150</v>
      </c>
      <c r="B207" s="17" t="s">
        <v>116</v>
      </c>
      <c r="C207" s="17" t="s">
        <v>134</v>
      </c>
      <c r="D207" s="17" t="s">
        <v>855</v>
      </c>
      <c r="E207" s="17">
        <v>0.041499485455822868</v>
      </c>
    </row>
    <row r="208">
      <c r="A208" s="17" t="s">
        <v>150</v>
      </c>
      <c r="B208" s="17" t="s">
        <v>116</v>
      </c>
      <c r="C208" s="17" t="s">
        <v>134</v>
      </c>
      <c r="D208" s="17" t="s">
        <v>856</v>
      </c>
      <c r="E208" s="17">
        <v>0.016366412142026703</v>
      </c>
    </row>
    <row r="209">
      <c r="A209" s="17" t="s">
        <v>150</v>
      </c>
      <c r="B209" s="17" t="s">
        <v>116</v>
      </c>
      <c r="C209" s="17" t="s">
        <v>134</v>
      </c>
      <c r="D209" s="17" t="s">
        <v>857</v>
      </c>
      <c r="E209" s="17">
        <v>0.024400107874724086</v>
      </c>
    </row>
    <row r="210">
      <c r="A210" s="17" t="s">
        <v>150</v>
      </c>
      <c r="B210" s="17" t="s">
        <v>116</v>
      </c>
      <c r="C210" s="17" t="s">
        <v>134</v>
      </c>
      <c r="D210" s="17" t="s">
        <v>858</v>
      </c>
      <c r="E210" s="17">
        <v>0.029196230606974464</v>
      </c>
    </row>
    <row r="211">
      <c r="A211" s="17" t="s">
        <v>150</v>
      </c>
      <c r="B211" s="17" t="s">
        <v>116</v>
      </c>
      <c r="C211" s="17" t="s">
        <v>134</v>
      </c>
      <c r="D211" s="17" t="s">
        <v>859</v>
      </c>
      <c r="E211" s="17">
        <v>0.074238288448878725</v>
      </c>
    </row>
    <row r="212">
      <c r="A212" s="17" t="s">
        <v>150</v>
      </c>
      <c r="B212" s="17" t="s">
        <v>116</v>
      </c>
      <c r="C212" s="17" t="s">
        <v>134</v>
      </c>
      <c r="D212" s="17" t="s">
        <v>860</v>
      </c>
      <c r="E212" s="17">
        <v>0.026042354935873827</v>
      </c>
    </row>
    <row r="213">
      <c r="A213" s="17" t="s">
        <v>150</v>
      </c>
      <c r="B213" s="17" t="s">
        <v>116</v>
      </c>
      <c r="C213" s="17" t="s">
        <v>134</v>
      </c>
      <c r="D213" s="17" t="s">
        <v>861</v>
      </c>
      <c r="E213" s="17">
        <v>0.0061250000000051047</v>
      </c>
    </row>
    <row r="214">
      <c r="A214" s="17" t="s">
        <v>150</v>
      </c>
      <c r="B214" s="17" t="s">
        <v>116</v>
      </c>
      <c r="C214" s="17" t="s">
        <v>134</v>
      </c>
      <c r="D214" s="17" t="s">
        <v>862</v>
      </c>
      <c r="E214" s="17">
        <v>0.0094917621354641754</v>
      </c>
    </row>
    <row r="215">
      <c r="A215" s="17" t="s">
        <v>150</v>
      </c>
      <c r="B215" s="17" t="s">
        <v>116</v>
      </c>
      <c r="C215" s="17" t="s">
        <v>134</v>
      </c>
      <c r="D215" s="17" t="s">
        <v>863</v>
      </c>
      <c r="E215" s="17">
        <v>0.013573593128865621</v>
      </c>
    </row>
    <row r="216">
      <c r="A216" s="17" t="s">
        <v>150</v>
      </c>
      <c r="B216" s="17" t="s">
        <v>116</v>
      </c>
      <c r="C216" s="17" t="s">
        <v>134</v>
      </c>
      <c r="D216" s="17" t="s">
        <v>864</v>
      </c>
      <c r="E216" s="17">
        <v>0.00321815355391756</v>
      </c>
    </row>
    <row r="217">
      <c r="A217" s="17" t="s">
        <v>150</v>
      </c>
      <c r="B217" s="17" t="s">
        <v>116</v>
      </c>
      <c r="C217" s="17" t="s">
        <v>134</v>
      </c>
      <c r="D217" s="17" t="s">
        <v>865</v>
      </c>
      <c r="E217" s="17">
        <v>0.18943788052783564</v>
      </c>
    </row>
    <row r="218">
      <c r="A218" s="17" t="s">
        <v>150</v>
      </c>
      <c r="B218" s="17" t="s">
        <v>116</v>
      </c>
      <c r="C218" s="17" t="s">
        <v>134</v>
      </c>
      <c r="D218" s="17" t="s">
        <v>866</v>
      </c>
      <c r="E218" s="17">
        <v>0.20300000000000679</v>
      </c>
    </row>
    <row r="219">
      <c r="A219" s="17" t="s">
        <v>150</v>
      </c>
      <c r="B219" s="17" t="s">
        <v>116</v>
      </c>
      <c r="C219" s="17" t="s">
        <v>134</v>
      </c>
      <c r="D219" s="17" t="s">
        <v>867</v>
      </c>
      <c r="E219" s="17">
        <v>0.21193786678935667</v>
      </c>
    </row>
    <row r="220">
      <c r="A220" s="17" t="s">
        <v>150</v>
      </c>
      <c r="B220" s="17" t="s">
        <v>116</v>
      </c>
      <c r="C220" s="17" t="s">
        <v>134</v>
      </c>
      <c r="D220" s="17" t="s">
        <v>868</v>
      </c>
      <c r="E220" s="17">
        <v>0.19700000022181305</v>
      </c>
    </row>
    <row r="221">
      <c r="A221" s="17" t="s">
        <v>150</v>
      </c>
      <c r="B221" s="17" t="s">
        <v>116</v>
      </c>
      <c r="C221" s="17" t="s">
        <v>134</v>
      </c>
      <c r="D221" s="17" t="s">
        <v>869</v>
      </c>
      <c r="E221" s="17">
        <v>2.4980000000002529</v>
      </c>
    </row>
    <row r="222">
      <c r="A222" s="17" t="s">
        <v>150</v>
      </c>
      <c r="B222" s="17" t="s">
        <v>116</v>
      </c>
      <c r="C222" s="17" t="s">
        <v>134</v>
      </c>
      <c r="D222" s="17" t="s">
        <v>870</v>
      </c>
      <c r="E222" s="17">
        <v>4.0058750000000227</v>
      </c>
    </row>
    <row r="223">
      <c r="A223" s="17" t="s">
        <v>150</v>
      </c>
      <c r="B223" s="17" t="s">
        <v>116</v>
      </c>
      <c r="C223" s="17" t="s">
        <v>134</v>
      </c>
      <c r="D223" s="17" t="s">
        <v>871</v>
      </c>
      <c r="E223" s="17">
        <v>0.18799984080001989</v>
      </c>
    </row>
    <row r="224">
      <c r="A224" s="17" t="s">
        <v>150</v>
      </c>
      <c r="B224" s="17" t="s">
        <v>116</v>
      </c>
      <c r="C224" s="17" t="s">
        <v>134</v>
      </c>
      <c r="D224" s="17" t="s">
        <v>872</v>
      </c>
      <c r="E224" s="17">
        <v>7.3580017228897745</v>
      </c>
    </row>
    <row r="225">
      <c r="A225" s="17" t="s">
        <v>150</v>
      </c>
      <c r="B225" s="17" t="s">
        <v>116</v>
      </c>
      <c r="C225" s="17" t="s">
        <v>134</v>
      </c>
      <c r="D225" s="17" t="s">
        <v>873</v>
      </c>
      <c r="E225" s="17">
        <v>4.4179968194961434</v>
      </c>
    </row>
    <row r="226">
      <c r="A226" s="17" t="s">
        <v>150</v>
      </c>
      <c r="B226" s="17" t="s">
        <v>116</v>
      </c>
      <c r="C226" s="17" t="s">
        <v>134</v>
      </c>
      <c r="D226" s="17" t="s">
        <v>874</v>
      </c>
      <c r="E226" s="17">
        <v>6.7979996651330072</v>
      </c>
    </row>
    <row r="227">
      <c r="A227" s="17" t="s">
        <v>150</v>
      </c>
      <c r="B227" s="17" t="s">
        <v>116</v>
      </c>
      <c r="C227" s="17" t="s">
        <v>134</v>
      </c>
      <c r="D227" s="17" t="s">
        <v>875</v>
      </c>
      <c r="E227" s="17">
        <v>25.897997195116595</v>
      </c>
    </row>
    <row r="228">
      <c r="A228" s="17" t="s">
        <v>150</v>
      </c>
      <c r="B228" s="17" t="s">
        <v>116</v>
      </c>
      <c r="C228" s="17" t="s">
        <v>134</v>
      </c>
      <c r="D228" s="17" t="s">
        <v>876</v>
      </c>
      <c r="E228" s="17">
        <v>14.818002202263761</v>
      </c>
    </row>
    <row r="229">
      <c r="A229" s="17" t="s">
        <v>150</v>
      </c>
      <c r="B229" s="17" t="s">
        <v>116</v>
      </c>
      <c r="C229" s="17" t="s">
        <v>134</v>
      </c>
      <c r="D229" s="17" t="s">
        <v>877</v>
      </c>
      <c r="E229" s="17">
        <v>0.19699999999999854</v>
      </c>
    </row>
    <row r="230">
      <c r="A230" s="17" t="s">
        <v>150</v>
      </c>
      <c r="B230" s="17" t="s">
        <v>116</v>
      </c>
      <c r="C230" s="17" t="s">
        <v>134</v>
      </c>
      <c r="D230" s="17" t="s">
        <v>878</v>
      </c>
      <c r="E230" s="17">
        <v>0.39599782103773584</v>
      </c>
    </row>
    <row r="231">
      <c r="A231" s="17" t="s">
        <v>150</v>
      </c>
      <c r="B231" s="17" t="s">
        <v>116</v>
      </c>
      <c r="C231" s="17" t="s">
        <v>134</v>
      </c>
      <c r="D231" s="17" t="s">
        <v>879</v>
      </c>
      <c r="E231" s="17">
        <v>0.38599984080000521</v>
      </c>
    </row>
    <row r="232">
      <c r="A232" s="17" t="s">
        <v>150</v>
      </c>
      <c r="B232" s="17" t="s">
        <v>116</v>
      </c>
      <c r="C232" s="17" t="s">
        <v>134</v>
      </c>
      <c r="D232" s="17" t="s">
        <v>880</v>
      </c>
      <c r="E232" s="17">
        <v>0.39599984080000072</v>
      </c>
    </row>
    <row r="233">
      <c r="A233" s="17" t="s">
        <v>150</v>
      </c>
      <c r="B233" s="17" t="s">
        <v>116</v>
      </c>
      <c r="C233" s="17" t="s">
        <v>134</v>
      </c>
      <c r="D233" s="17" t="s">
        <v>881</v>
      </c>
      <c r="E233" s="17">
        <v>0.38599984080000305</v>
      </c>
    </row>
    <row r="234">
      <c r="A234" s="17" t="s">
        <v>150</v>
      </c>
      <c r="B234" s="17" t="s">
        <v>116</v>
      </c>
      <c r="C234" s="17" t="s">
        <v>134</v>
      </c>
      <c r="D234" s="17" t="s">
        <v>882</v>
      </c>
      <c r="E234" s="17">
        <v>0.42599932343152908</v>
      </c>
    </row>
    <row r="235">
      <c r="A235" s="17" t="s">
        <v>150</v>
      </c>
      <c r="B235" s="17" t="s">
        <v>116</v>
      </c>
      <c r="C235" s="17" t="s">
        <v>134</v>
      </c>
      <c r="D235" s="17" t="s">
        <v>883</v>
      </c>
      <c r="E235" s="17">
        <v>0.42128257657853385</v>
      </c>
    </row>
    <row r="236">
      <c r="A236" s="17" t="s">
        <v>150</v>
      </c>
      <c r="B236" s="17" t="s">
        <v>116</v>
      </c>
      <c r="C236" s="17" t="s">
        <v>134</v>
      </c>
      <c r="D236" s="17" t="s">
        <v>884</v>
      </c>
      <c r="E236" s="17">
        <v>22.1345457226312</v>
      </c>
    </row>
    <row r="237">
      <c r="A237" s="17" t="s">
        <v>150</v>
      </c>
      <c r="B237" s="17" t="s">
        <v>116</v>
      </c>
      <c r="C237" s="17" t="s">
        <v>134</v>
      </c>
      <c r="D237" s="17" t="s">
        <v>885</v>
      </c>
      <c r="E237" s="17">
        <v>15.754367614046835</v>
      </c>
    </row>
    <row r="238">
      <c r="A238" s="17" t="s">
        <v>150</v>
      </c>
      <c r="B238" s="17" t="s">
        <v>116</v>
      </c>
      <c r="C238" s="17" t="s">
        <v>134</v>
      </c>
      <c r="D238" s="17" t="s">
        <v>886</v>
      </c>
      <c r="E238" s="17">
        <v>10.03122483845533</v>
      </c>
    </row>
    <row r="239">
      <c r="A239" s="17" t="s">
        <v>150</v>
      </c>
      <c r="B239" s="17" t="s">
        <v>116</v>
      </c>
      <c r="C239" s="17" t="s">
        <v>134</v>
      </c>
      <c r="D239" s="17" t="s">
        <v>887</v>
      </c>
      <c r="E239" s="17">
        <v>15.745484640811137</v>
      </c>
    </row>
    <row r="240">
      <c r="A240" s="17" t="s">
        <v>150</v>
      </c>
      <c r="B240" s="17" t="s">
        <v>116</v>
      </c>
      <c r="C240" s="17" t="s">
        <v>134</v>
      </c>
      <c r="D240" s="17" t="s">
        <v>888</v>
      </c>
      <c r="E240" s="17">
        <v>0.2073247069614868</v>
      </c>
    </row>
    <row r="241">
      <c r="A241" s="17" t="s">
        <v>150</v>
      </c>
      <c r="B241" s="17" t="s">
        <v>116</v>
      </c>
      <c r="C241" s="17" t="s">
        <v>134</v>
      </c>
      <c r="D241" s="17" t="s">
        <v>889</v>
      </c>
      <c r="E241" s="17">
        <v>0.0821791834779685</v>
      </c>
    </row>
    <row r="242">
      <c r="A242" s="17" t="s">
        <v>150</v>
      </c>
      <c r="B242" s="17" t="s">
        <v>116</v>
      </c>
      <c r="C242" s="17" t="s">
        <v>134</v>
      </c>
      <c r="D242" s="17" t="s">
        <v>890</v>
      </c>
      <c r="E242" s="17">
        <v>0.018606384128642413</v>
      </c>
    </row>
    <row r="243">
      <c r="A243" s="17" t="s">
        <v>150</v>
      </c>
      <c r="B243" s="17" t="s">
        <v>116</v>
      </c>
      <c r="C243" s="17" t="s">
        <v>134</v>
      </c>
      <c r="D243" s="17" t="s">
        <v>891</v>
      </c>
      <c r="E243" s="17">
        <v>0.0083025465699769364</v>
      </c>
    </row>
    <row r="244">
      <c r="A244" s="17" t="s">
        <v>150</v>
      </c>
      <c r="B244" s="17" t="s">
        <v>116</v>
      </c>
      <c r="C244" s="17" t="s">
        <v>134</v>
      </c>
      <c r="D244" s="17" t="s">
        <v>892</v>
      </c>
      <c r="E244" s="17">
        <v>0.0631034318487795</v>
      </c>
    </row>
    <row r="245">
      <c r="A245" s="17" t="s">
        <v>150</v>
      </c>
      <c r="B245" s="17" t="s">
        <v>116</v>
      </c>
      <c r="C245" s="17" t="s">
        <v>134</v>
      </c>
      <c r="D245" s="17" t="s">
        <v>893</v>
      </c>
      <c r="E245" s="17">
        <v>0.0061250000000051047</v>
      </c>
    </row>
    <row r="246">
      <c r="A246" s="17" t="s">
        <v>150</v>
      </c>
      <c r="B246" s="17" t="s">
        <v>116</v>
      </c>
      <c r="C246" s="17" t="s">
        <v>134</v>
      </c>
      <c r="D246" s="17" t="s">
        <v>894</v>
      </c>
      <c r="E246" s="17">
        <v>0.0094917621354813943</v>
      </c>
    </row>
    <row r="247">
      <c r="A247" s="17" t="s">
        <v>150</v>
      </c>
      <c r="B247" s="17" t="s">
        <v>116</v>
      </c>
      <c r="C247" s="17" t="s">
        <v>134</v>
      </c>
      <c r="D247" s="17" t="s">
        <v>895</v>
      </c>
      <c r="E247" s="17">
        <v>0.10877324759091388</v>
      </c>
    </row>
    <row r="248">
      <c r="A248" s="17" t="s">
        <v>150</v>
      </c>
      <c r="B248" s="17" t="s">
        <v>116</v>
      </c>
      <c r="C248" s="17" t="s">
        <v>134</v>
      </c>
      <c r="D248" s="17" t="s">
        <v>896</v>
      </c>
      <c r="E248" s="17">
        <v>15.109122044281884</v>
      </c>
    </row>
    <row r="249">
      <c r="A249" s="17" t="s">
        <v>150</v>
      </c>
      <c r="B249" s="17" t="s">
        <v>116</v>
      </c>
      <c r="C249" s="17" t="s">
        <v>134</v>
      </c>
      <c r="D249" s="17" t="s">
        <v>897</v>
      </c>
      <c r="E249" s="17">
        <v>1.3049317104827149</v>
      </c>
    </row>
    <row r="250">
      <c r="A250" s="17" t="s">
        <v>150</v>
      </c>
      <c r="B250" s="17" t="s">
        <v>116</v>
      </c>
      <c r="C250" s="17" t="s">
        <v>134</v>
      </c>
      <c r="D250" s="17" t="s">
        <v>898</v>
      </c>
      <c r="E250" s="17">
        <v>0.17799999999999852</v>
      </c>
    </row>
    <row r="251">
      <c r="A251" s="17" t="s">
        <v>150</v>
      </c>
      <c r="B251" s="17" t="s">
        <v>116</v>
      </c>
      <c r="C251" s="17" t="s">
        <v>134</v>
      </c>
      <c r="D251" s="17" t="s">
        <v>899</v>
      </c>
      <c r="E251" s="17">
        <v>0.038000000000008687</v>
      </c>
    </row>
    <row r="252">
      <c r="A252" s="17" t="s">
        <v>150</v>
      </c>
      <c r="B252" s="17" t="s">
        <v>116</v>
      </c>
      <c r="C252" s="17" t="s">
        <v>134</v>
      </c>
      <c r="D252" s="17" t="s">
        <v>900</v>
      </c>
      <c r="E252" s="17">
        <v>0.22099687861402736</v>
      </c>
    </row>
    <row r="253">
      <c r="A253" s="17" t="s">
        <v>150</v>
      </c>
      <c r="B253" s="17" t="s">
        <v>116</v>
      </c>
      <c r="C253" s="17" t="s">
        <v>134</v>
      </c>
      <c r="D253" s="17" t="s">
        <v>901</v>
      </c>
      <c r="E253" s="17">
        <v>0.21299999999999977</v>
      </c>
    </row>
    <row r="254">
      <c r="A254" s="17" t="s">
        <v>150</v>
      </c>
      <c r="B254" s="17" t="s">
        <v>116</v>
      </c>
      <c r="C254" s="17" t="s">
        <v>134</v>
      </c>
      <c r="D254" s="17" t="s">
        <v>902</v>
      </c>
      <c r="E254" s="17">
        <v>0.69837500000003294</v>
      </c>
    </row>
    <row r="255">
      <c r="A255" s="17" t="s">
        <v>150</v>
      </c>
      <c r="B255" s="17" t="s">
        <v>116</v>
      </c>
      <c r="C255" s="17" t="s">
        <v>134</v>
      </c>
      <c r="D255" s="17" t="s">
        <v>903</v>
      </c>
      <c r="E255" s="17">
        <v>0.38800000000000329</v>
      </c>
    </row>
    <row r="256">
      <c r="A256" s="17" t="s">
        <v>150</v>
      </c>
      <c r="B256" s="17" t="s">
        <v>116</v>
      </c>
      <c r="C256" s="17" t="s">
        <v>134</v>
      </c>
      <c r="D256" s="17" t="s">
        <v>904</v>
      </c>
      <c r="E256" s="17">
        <v>0.24300000000000108</v>
      </c>
    </row>
    <row r="257">
      <c r="A257" s="17" t="s">
        <v>150</v>
      </c>
      <c r="B257" s="17" t="s">
        <v>116</v>
      </c>
      <c r="C257" s="17" t="s">
        <v>134</v>
      </c>
      <c r="D257" s="17" t="s">
        <v>905</v>
      </c>
      <c r="E257" s="17">
        <v>0.88440263204991887</v>
      </c>
    </row>
    <row r="258">
      <c r="A258" s="17" t="s">
        <v>150</v>
      </c>
      <c r="B258" s="17" t="s">
        <v>116</v>
      </c>
      <c r="C258" s="17" t="s">
        <v>134</v>
      </c>
      <c r="D258" s="17" t="s">
        <v>906</v>
      </c>
      <c r="E258" s="17">
        <v>3.6651016382334221</v>
      </c>
    </row>
    <row r="259">
      <c r="A259" s="17" t="s">
        <v>150</v>
      </c>
      <c r="B259" s="17" t="s">
        <v>116</v>
      </c>
      <c r="C259" s="17" t="s">
        <v>134</v>
      </c>
      <c r="D259" s="17" t="s">
        <v>907</v>
      </c>
      <c r="E259" s="17">
        <v>0.023000000000003434</v>
      </c>
    </row>
    <row r="260">
      <c r="A260" s="17" t="s">
        <v>150</v>
      </c>
      <c r="B260" s="17" t="s">
        <v>116</v>
      </c>
      <c r="C260" s="17" t="s">
        <v>134</v>
      </c>
      <c r="D260" s="17" t="s">
        <v>908</v>
      </c>
      <c r="E260" s="17">
        <v>19.029079785060414</v>
      </c>
    </row>
    <row r="261">
      <c r="A261" s="17" t="s">
        <v>150</v>
      </c>
      <c r="B261" s="17" t="s">
        <v>116</v>
      </c>
      <c r="C261" s="17" t="s">
        <v>134</v>
      </c>
      <c r="D261" s="17" t="s">
        <v>909</v>
      </c>
      <c r="E261" s="17">
        <v>0.018000000000009373</v>
      </c>
    </row>
    <row r="262">
      <c r="A262" s="17" t="s">
        <v>150</v>
      </c>
      <c r="B262" s="17" t="s">
        <v>116</v>
      </c>
      <c r="C262" s="17" t="s">
        <v>134</v>
      </c>
      <c r="D262" s="17" t="s">
        <v>910</v>
      </c>
      <c r="E262" s="17">
        <v>0.033000000000009827</v>
      </c>
    </row>
    <row r="263">
      <c r="A263" s="17" t="s">
        <v>150</v>
      </c>
      <c r="B263" s="17" t="s">
        <v>116</v>
      </c>
      <c r="C263" s="17" t="s">
        <v>134</v>
      </c>
      <c r="D263" s="17" t="s">
        <v>911</v>
      </c>
      <c r="E263" s="17">
        <v>0.019999999999999785</v>
      </c>
    </row>
    <row r="264">
      <c r="A264" s="17" t="s">
        <v>150</v>
      </c>
      <c r="B264" s="17" t="s">
        <v>116</v>
      </c>
      <c r="C264" s="17" t="s">
        <v>134</v>
      </c>
      <c r="D264" s="17" t="s">
        <v>912</v>
      </c>
      <c r="E264" s="17">
        <v>0.03300000000000549</v>
      </c>
    </row>
    <row r="265">
      <c r="A265" s="17" t="s">
        <v>150</v>
      </c>
      <c r="B265" s="17" t="s">
        <v>116</v>
      </c>
      <c r="C265" s="17" t="s">
        <v>134</v>
      </c>
      <c r="D265" s="17" t="s">
        <v>913</v>
      </c>
      <c r="E265" s="17">
        <v>0.16099984080002602</v>
      </c>
    </row>
    <row r="266">
      <c r="A266" s="17" t="s">
        <v>150</v>
      </c>
      <c r="B266" s="17" t="s">
        <v>116</v>
      </c>
      <c r="C266" s="17" t="s">
        <v>134</v>
      </c>
      <c r="D266" s="17" t="s">
        <v>914</v>
      </c>
      <c r="E266" s="17">
        <v>3.6641017696590241</v>
      </c>
    </row>
    <row r="267">
      <c r="A267" s="17" t="s">
        <v>150</v>
      </c>
      <c r="B267" s="17" t="s">
        <v>116</v>
      </c>
      <c r="C267" s="17" t="s">
        <v>134</v>
      </c>
      <c r="D267" s="17" t="s">
        <v>915</v>
      </c>
      <c r="E267" s="17">
        <v>1.656099999999995</v>
      </c>
    </row>
    <row r="268">
      <c r="A268" s="17" t="s">
        <v>150</v>
      </c>
      <c r="B268" s="17" t="s">
        <v>116</v>
      </c>
      <c r="C268" s="17" t="s">
        <v>134</v>
      </c>
      <c r="D268" s="17" t="s">
        <v>916</v>
      </c>
      <c r="E268" s="17">
        <v>0.23521878533533225</v>
      </c>
    </row>
    <row r="269">
      <c r="A269" s="17" t="s">
        <v>150</v>
      </c>
      <c r="B269" s="17" t="s">
        <v>116</v>
      </c>
      <c r="C269" s="17" t="s">
        <v>134</v>
      </c>
      <c r="D269" s="17" t="s">
        <v>917</v>
      </c>
      <c r="E269" s="17">
        <v>0.86610000000000453</v>
      </c>
    </row>
    <row r="270">
      <c r="A270" s="17" t="s">
        <v>150</v>
      </c>
      <c r="B270" s="17" t="s">
        <v>116</v>
      </c>
      <c r="C270" s="17" t="s">
        <v>134</v>
      </c>
      <c r="D270" s="17" t="s">
        <v>918</v>
      </c>
      <c r="E270" s="17">
        <v>0.23709391676092822</v>
      </c>
    </row>
    <row r="271">
      <c r="A271" s="17" t="s">
        <v>150</v>
      </c>
      <c r="B271" s="17" t="s">
        <v>116</v>
      </c>
      <c r="C271" s="17" t="s">
        <v>134</v>
      </c>
      <c r="D271" s="17" t="s">
        <v>919</v>
      </c>
      <c r="E271" s="17">
        <v>0.18137274267573972</v>
      </c>
    </row>
    <row r="272">
      <c r="A272" s="17" t="s">
        <v>150</v>
      </c>
      <c r="B272" s="17" t="s">
        <v>116</v>
      </c>
      <c r="C272" s="17" t="s">
        <v>134</v>
      </c>
      <c r="D272" s="17" t="s">
        <v>920</v>
      </c>
      <c r="E272" s="17">
        <v>0.071140531499286883</v>
      </c>
    </row>
    <row r="273">
      <c r="A273" s="17" t="s">
        <v>150</v>
      </c>
      <c r="B273" s="17" t="s">
        <v>116</v>
      </c>
      <c r="C273" s="17" t="s">
        <v>134</v>
      </c>
      <c r="D273" s="17" t="s">
        <v>921</v>
      </c>
      <c r="E273" s="17">
        <v>0.0078749999999529786</v>
      </c>
    </row>
    <row r="274">
      <c r="A274" s="17" t="s">
        <v>150</v>
      </c>
      <c r="B274" s="17" t="s">
        <v>116</v>
      </c>
      <c r="C274" s="17" t="s">
        <v>134</v>
      </c>
      <c r="D274" s="17" t="s">
        <v>922</v>
      </c>
      <c r="E274" s="17">
        <v>0.058863117008167952</v>
      </c>
    </row>
    <row r="275">
      <c r="A275" s="17" t="s">
        <v>150</v>
      </c>
      <c r="B275" s="17" t="s">
        <v>116</v>
      </c>
      <c r="C275" s="17" t="s">
        <v>134</v>
      </c>
      <c r="D275" s="17" t="s">
        <v>923</v>
      </c>
      <c r="E275" s="17">
        <v>0.013505558371464714</v>
      </c>
    </row>
    <row r="276">
      <c r="A276" s="17" t="s">
        <v>150</v>
      </c>
      <c r="B276" s="17" t="s">
        <v>116</v>
      </c>
      <c r="C276" s="17" t="s">
        <v>134</v>
      </c>
      <c r="D276" s="17" t="s">
        <v>924</v>
      </c>
      <c r="E276" s="17">
        <v>0.28027622061744312</v>
      </c>
    </row>
    <row r="277">
      <c r="A277" s="17" t="s">
        <v>150</v>
      </c>
      <c r="B277" s="17" t="s">
        <v>116</v>
      </c>
      <c r="C277" s="17" t="s">
        <v>134</v>
      </c>
      <c r="D277" s="17" t="s">
        <v>925</v>
      </c>
      <c r="E277" s="17">
        <v>0.88807907424044608</v>
      </c>
    </row>
    <row r="278">
      <c r="A278" s="17" t="s">
        <v>150</v>
      </c>
      <c r="B278" s="17" t="s">
        <v>116</v>
      </c>
      <c r="C278" s="17" t="s">
        <v>134</v>
      </c>
      <c r="D278" s="17" t="s">
        <v>926</v>
      </c>
      <c r="E278" s="17">
        <v>0.23857111590772395</v>
      </c>
    </row>
    <row r="279">
      <c r="A279" s="17" t="s">
        <v>150</v>
      </c>
      <c r="B279" s="17" t="s">
        <v>116</v>
      </c>
      <c r="C279" s="17" t="s">
        <v>134</v>
      </c>
      <c r="D279" s="17" t="s">
        <v>927</v>
      </c>
      <c r="E279" s="17">
        <v>0.024000000000001041</v>
      </c>
    </row>
    <row r="280">
      <c r="A280" s="17" t="s">
        <v>150</v>
      </c>
      <c r="B280" s="17" t="s">
        <v>116</v>
      </c>
      <c r="C280" s="17" t="s">
        <v>134</v>
      </c>
      <c r="D280" s="17" t="s">
        <v>928</v>
      </c>
      <c r="E280" s="17">
        <v>3.6770002259571881</v>
      </c>
    </row>
    <row r="281">
      <c r="A281" s="17" t="s">
        <v>150</v>
      </c>
      <c r="B281" s="17" t="s">
        <v>116</v>
      </c>
      <c r="C281" s="17" t="s">
        <v>134</v>
      </c>
      <c r="D281" s="17" t="s">
        <v>929</v>
      </c>
      <c r="E281" s="17">
        <v>0.038000005353994337</v>
      </c>
    </row>
    <row r="282">
      <c r="A282" s="17" t="s">
        <v>150</v>
      </c>
      <c r="B282" s="17" t="s">
        <v>116</v>
      </c>
      <c r="C282" s="17" t="s">
        <v>134</v>
      </c>
      <c r="D282" s="17" t="s">
        <v>930</v>
      </c>
      <c r="E282" s="17">
        <v>3.7849976750915992</v>
      </c>
    </row>
    <row r="283">
      <c r="A283" s="17" t="s">
        <v>150</v>
      </c>
      <c r="B283" s="17" t="s">
        <v>116</v>
      </c>
      <c r="C283" s="17" t="s">
        <v>134</v>
      </c>
      <c r="D283" s="17" t="s">
        <v>931</v>
      </c>
      <c r="E283" s="17">
        <v>0.069127217221826562</v>
      </c>
    </row>
    <row r="284">
      <c r="A284" s="17" t="s">
        <v>150</v>
      </c>
      <c r="B284" s="17" t="s">
        <v>116</v>
      </c>
      <c r="C284" s="17" t="s">
        <v>134</v>
      </c>
      <c r="D284" s="17" t="s">
        <v>932</v>
      </c>
      <c r="E284" s="17">
        <v>1.3319914097964634</v>
      </c>
    </row>
    <row r="285">
      <c r="A285" s="17" t="s">
        <v>150</v>
      </c>
      <c r="B285" s="17" t="s">
        <v>116</v>
      </c>
      <c r="C285" s="17" t="s">
        <v>134</v>
      </c>
      <c r="D285" s="17" t="s">
        <v>933</v>
      </c>
      <c r="E285" s="17">
        <v>13.032114328349858</v>
      </c>
    </row>
    <row r="286">
      <c r="A286" s="17" t="s">
        <v>150</v>
      </c>
      <c r="B286" s="17" t="s">
        <v>116</v>
      </c>
      <c r="C286" s="17" t="s">
        <v>134</v>
      </c>
      <c r="D286" s="17" t="s">
        <v>934</v>
      </c>
      <c r="E286" s="17">
        <v>0.23775000000001553</v>
      </c>
    </row>
    <row r="287">
      <c r="A287" s="17" t="s">
        <v>150</v>
      </c>
      <c r="B287" s="17" t="s">
        <v>116</v>
      </c>
      <c r="C287" s="17" t="s">
        <v>134</v>
      </c>
      <c r="D287" s="17" t="s">
        <v>935</v>
      </c>
      <c r="E287" s="17">
        <v>0.043000000000003216</v>
      </c>
    </row>
    <row r="288">
      <c r="A288" s="17" t="s">
        <v>150</v>
      </c>
      <c r="B288" s="17" t="s">
        <v>116</v>
      </c>
      <c r="C288" s="17" t="s">
        <v>134</v>
      </c>
      <c r="D288" s="17" t="s">
        <v>936</v>
      </c>
      <c r="E288" s="17">
        <v>3.8810001615840988</v>
      </c>
    </row>
    <row r="289">
      <c r="A289" s="17" t="s">
        <v>150</v>
      </c>
      <c r="B289" s="17" t="s">
        <v>116</v>
      </c>
      <c r="C289" s="17" t="s">
        <v>134</v>
      </c>
      <c r="D289" s="17" t="s">
        <v>937</v>
      </c>
      <c r="E289" s="17">
        <v>0.03300000000000549</v>
      </c>
    </row>
    <row r="290">
      <c r="A290" s="17" t="s">
        <v>150</v>
      </c>
      <c r="B290" s="17" t="s">
        <v>116</v>
      </c>
      <c r="C290" s="17" t="s">
        <v>134</v>
      </c>
      <c r="D290" s="17" t="s">
        <v>938</v>
      </c>
      <c r="E290" s="17">
        <v>0.038000000000004357</v>
      </c>
    </row>
    <row r="291">
      <c r="A291" s="17" t="s">
        <v>150</v>
      </c>
      <c r="B291" s="17" t="s">
        <v>116</v>
      </c>
      <c r="C291" s="17" t="s">
        <v>134</v>
      </c>
      <c r="D291" s="17" t="s">
        <v>939</v>
      </c>
      <c r="E291" s="17">
        <v>0.028000000000006631</v>
      </c>
    </row>
    <row r="292">
      <c r="A292" s="17" t="s">
        <v>150</v>
      </c>
      <c r="B292" s="17" t="s">
        <v>116</v>
      </c>
      <c r="C292" s="17" t="s">
        <v>134</v>
      </c>
      <c r="D292" s="17" t="s">
        <v>940</v>
      </c>
      <c r="E292" s="17">
        <v>2.4979999999999998</v>
      </c>
    </row>
    <row r="293">
      <c r="A293" s="17" t="s">
        <v>150</v>
      </c>
      <c r="B293" s="17" t="s">
        <v>116</v>
      </c>
      <c r="C293" s="17" t="s">
        <v>134</v>
      </c>
      <c r="D293" s="17" t="s">
        <v>941</v>
      </c>
      <c r="E293" s="17">
        <v>0.21600000000000288</v>
      </c>
    </row>
    <row r="294">
      <c r="A294" s="17" t="s">
        <v>150</v>
      </c>
      <c r="B294" s="17" t="s">
        <v>116</v>
      </c>
      <c r="C294" s="17" t="s">
        <v>134</v>
      </c>
      <c r="D294" s="17" t="s">
        <v>942</v>
      </c>
      <c r="E294" s="17">
        <v>0.84488679656502286</v>
      </c>
    </row>
    <row r="295">
      <c r="A295" s="17" t="s">
        <v>150</v>
      </c>
      <c r="B295" s="17" t="s">
        <v>116</v>
      </c>
      <c r="C295" s="17" t="s">
        <v>134</v>
      </c>
      <c r="D295" s="17" t="s">
        <v>943</v>
      </c>
      <c r="E295" s="17">
        <v>0.86609666456467538</v>
      </c>
    </row>
    <row r="296">
      <c r="A296" s="17" t="s">
        <v>150</v>
      </c>
      <c r="B296" s="17" t="s">
        <v>116</v>
      </c>
      <c r="C296" s="17" t="s">
        <v>134</v>
      </c>
      <c r="D296" s="17" t="s">
        <v>944</v>
      </c>
      <c r="E296" s="17">
        <v>0.83775000000001265</v>
      </c>
    </row>
    <row r="297">
      <c r="A297" s="17" t="s">
        <v>150</v>
      </c>
      <c r="B297" s="17" t="s">
        <v>116</v>
      </c>
      <c r="C297" s="17" t="s">
        <v>134</v>
      </c>
      <c r="D297" s="17" t="s">
        <v>945</v>
      </c>
      <c r="E297" s="17">
        <v>11.528762965235641</v>
      </c>
    </row>
    <row r="298">
      <c r="A298" s="17" t="s">
        <v>150</v>
      </c>
      <c r="B298" s="17" t="s">
        <v>116</v>
      </c>
      <c r="C298" s="17" t="s">
        <v>134</v>
      </c>
      <c r="D298" s="17" t="s">
        <v>946</v>
      </c>
      <c r="E298" s="17">
        <v>0.19699984079999833</v>
      </c>
    </row>
    <row r="299">
      <c r="A299" s="17" t="s">
        <v>150</v>
      </c>
      <c r="B299" s="17" t="s">
        <v>116</v>
      </c>
      <c r="C299" s="17" t="s">
        <v>134</v>
      </c>
      <c r="D299" s="17" t="s">
        <v>947</v>
      </c>
      <c r="E299" s="17">
        <v>0.18699984079999846</v>
      </c>
    </row>
    <row r="300">
      <c r="A300" s="17" t="s">
        <v>150</v>
      </c>
      <c r="B300" s="17" t="s">
        <v>116</v>
      </c>
      <c r="C300" s="17" t="s">
        <v>134</v>
      </c>
      <c r="D300" s="17" t="s">
        <v>948</v>
      </c>
      <c r="E300" s="17">
        <v>0.197000358168487</v>
      </c>
    </row>
    <row r="301">
      <c r="A301" s="17" t="s">
        <v>150</v>
      </c>
      <c r="B301" s="17" t="s">
        <v>116</v>
      </c>
      <c r="C301" s="17" t="s">
        <v>134</v>
      </c>
      <c r="D301" s="17" t="s">
        <v>949</v>
      </c>
      <c r="E301" s="17">
        <v>0.37700015919999247</v>
      </c>
    </row>
    <row r="302">
      <c r="A302" s="17" t="s">
        <v>150</v>
      </c>
      <c r="B302" s="17" t="s">
        <v>116</v>
      </c>
      <c r="C302" s="17" t="s">
        <v>134</v>
      </c>
      <c r="D302" s="17" t="s">
        <v>950</v>
      </c>
      <c r="E302" s="17">
        <v>0.1969989536787079</v>
      </c>
    </row>
    <row r="303">
      <c r="A303" s="17" t="s">
        <v>150</v>
      </c>
      <c r="B303" s="17" t="s">
        <v>116</v>
      </c>
      <c r="C303" s="17" t="s">
        <v>134</v>
      </c>
      <c r="D303" s="17" t="s">
        <v>951</v>
      </c>
      <c r="E303" s="17">
        <v>0.19803759362346665</v>
      </c>
    </row>
    <row r="304">
      <c r="A304" s="17" t="s">
        <v>150</v>
      </c>
      <c r="B304" s="17" t="s">
        <v>116</v>
      </c>
      <c r="C304" s="17" t="s">
        <v>134</v>
      </c>
      <c r="D304" s="17" t="s">
        <v>952</v>
      </c>
      <c r="E304" s="17">
        <v>0.04112500000000148</v>
      </c>
    </row>
    <row r="305">
      <c r="A305" s="17" t="s">
        <v>150</v>
      </c>
      <c r="B305" s="17" t="s">
        <v>116</v>
      </c>
      <c r="C305" s="17" t="s">
        <v>134</v>
      </c>
      <c r="D305" s="17" t="s">
        <v>953</v>
      </c>
      <c r="E305" s="17">
        <v>0.032272924190082833</v>
      </c>
    </row>
    <row r="306">
      <c r="A306" s="17" t="s">
        <v>150</v>
      </c>
      <c r="B306" s="17" t="s">
        <v>116</v>
      </c>
      <c r="C306" s="17" t="s">
        <v>134</v>
      </c>
      <c r="D306" s="17" t="s">
        <v>954</v>
      </c>
      <c r="E306" s="17">
        <v>0.011499999990371145</v>
      </c>
    </row>
    <row r="307">
      <c r="A307" s="17" t="s">
        <v>150</v>
      </c>
      <c r="B307" s="17" t="s">
        <v>116</v>
      </c>
      <c r="C307" s="17" t="s">
        <v>134</v>
      </c>
      <c r="D307" s="17" t="s">
        <v>955</v>
      </c>
      <c r="E307" s="17">
        <v>0.013000000180351304</v>
      </c>
    </row>
    <row r="308">
      <c r="A308" s="17" t="s">
        <v>150</v>
      </c>
      <c r="B308" s="17" t="s">
        <v>116</v>
      </c>
      <c r="C308" s="17" t="s">
        <v>134</v>
      </c>
      <c r="D308" s="17" t="s">
        <v>956</v>
      </c>
      <c r="E308" s="17">
        <v>0.058765531499296614</v>
      </c>
    </row>
    <row r="309">
      <c r="A309" s="17" t="s">
        <v>150</v>
      </c>
      <c r="B309" s="17" t="s">
        <v>116</v>
      </c>
      <c r="C309" s="17" t="s">
        <v>134</v>
      </c>
      <c r="D309" s="17" t="s">
        <v>957</v>
      </c>
      <c r="E309" s="17">
        <v>9.3362372511848175</v>
      </c>
    </row>
    <row r="310">
      <c r="A310" s="17" t="s">
        <v>150</v>
      </c>
      <c r="B310" s="17" t="s">
        <v>116</v>
      </c>
      <c r="C310" s="17" t="s">
        <v>134</v>
      </c>
      <c r="D310" s="17" t="s">
        <v>958</v>
      </c>
      <c r="E310" s="17">
        <v>0.19699999999999854</v>
      </c>
    </row>
    <row r="311">
      <c r="A311" s="17" t="s">
        <v>150</v>
      </c>
      <c r="B311" s="17" t="s">
        <v>116</v>
      </c>
      <c r="C311" s="17" t="s">
        <v>134</v>
      </c>
      <c r="D311" s="17" t="s">
        <v>959</v>
      </c>
      <c r="E311" s="17">
        <v>0.0061250000000051047</v>
      </c>
    </row>
    <row r="312">
      <c r="A312" s="17" t="s">
        <v>150</v>
      </c>
      <c r="B312" s="17" t="s">
        <v>116</v>
      </c>
      <c r="C312" s="17" t="s">
        <v>134</v>
      </c>
      <c r="D312" s="17" t="s">
        <v>960</v>
      </c>
      <c r="E312" s="17">
        <v>0.0094917621354813943</v>
      </c>
    </row>
    <row r="313">
      <c r="A313" s="17" t="s">
        <v>150</v>
      </c>
      <c r="B313" s="17" t="s">
        <v>116</v>
      </c>
      <c r="C313" s="17" t="s">
        <v>134</v>
      </c>
      <c r="D313" s="17" t="s">
        <v>961</v>
      </c>
      <c r="E313" s="17">
        <v>18.844897758272189</v>
      </c>
    </row>
    <row r="314">
      <c r="A314" s="17" t="s">
        <v>150</v>
      </c>
      <c r="B314" s="17" t="s">
        <v>116</v>
      </c>
      <c r="C314" s="17" t="s">
        <v>134</v>
      </c>
      <c r="D314" s="17" t="s">
        <v>962</v>
      </c>
      <c r="E314" s="17">
        <v>14.799192570358688</v>
      </c>
    </row>
    <row r="315">
      <c r="A315" s="17" t="s">
        <v>150</v>
      </c>
      <c r="B315" s="17" t="s">
        <v>116</v>
      </c>
      <c r="C315" s="17" t="s">
        <v>134</v>
      </c>
      <c r="D315" s="17" t="s">
        <v>963</v>
      </c>
      <c r="E315" s="17">
        <v>0.78609754664324127</v>
      </c>
    </row>
    <row r="316">
      <c r="A316" s="17" t="s">
        <v>150</v>
      </c>
      <c r="B316" s="17" t="s">
        <v>116</v>
      </c>
      <c r="C316" s="17" t="s">
        <v>134</v>
      </c>
      <c r="D316" s="17" t="s">
        <v>964</v>
      </c>
      <c r="E316" s="17">
        <v>0.038000000000008687</v>
      </c>
    </row>
    <row r="317">
      <c r="A317" s="17" t="s">
        <v>150</v>
      </c>
      <c r="B317" s="17" t="s">
        <v>116</v>
      </c>
      <c r="C317" s="17" t="s">
        <v>134</v>
      </c>
      <c r="D317" s="17" t="s">
        <v>965</v>
      </c>
      <c r="E317" s="17">
        <v>0.22099687861402736</v>
      </c>
    </row>
    <row r="318">
      <c r="A318" s="17" t="s">
        <v>150</v>
      </c>
      <c r="B318" s="17" t="s">
        <v>116</v>
      </c>
      <c r="C318" s="17" t="s">
        <v>134</v>
      </c>
      <c r="D318" s="17" t="s">
        <v>966</v>
      </c>
      <c r="E318" s="17">
        <v>0.21299999999999977</v>
      </c>
    </row>
    <row r="319">
      <c r="A319" s="17" t="s">
        <v>150</v>
      </c>
      <c r="B319" s="17" t="s">
        <v>116</v>
      </c>
      <c r="C319" s="17" t="s">
        <v>134</v>
      </c>
      <c r="D319" s="17" t="s">
        <v>967</v>
      </c>
      <c r="E319" s="17">
        <v>0.69837500000003294</v>
      </c>
    </row>
    <row r="320">
      <c r="A320" s="17" t="s">
        <v>150</v>
      </c>
      <c r="B320" s="17" t="s">
        <v>116</v>
      </c>
      <c r="C320" s="17" t="s">
        <v>134</v>
      </c>
      <c r="D320" s="17" t="s">
        <v>968</v>
      </c>
      <c r="E320" s="17">
        <v>0.38800000000000329</v>
      </c>
    </row>
    <row r="321">
      <c r="A321" s="17" t="s">
        <v>150</v>
      </c>
      <c r="B321" s="17" t="s">
        <v>116</v>
      </c>
      <c r="C321" s="17" t="s">
        <v>134</v>
      </c>
      <c r="D321" s="17" t="s">
        <v>969</v>
      </c>
      <c r="E321" s="17">
        <v>0.24300000000000108</v>
      </c>
    </row>
    <row r="322">
      <c r="A322" s="17" t="s">
        <v>150</v>
      </c>
      <c r="B322" s="17" t="s">
        <v>116</v>
      </c>
      <c r="C322" s="17" t="s">
        <v>134</v>
      </c>
      <c r="D322" s="17" t="s">
        <v>970</v>
      </c>
      <c r="E322" s="17">
        <v>0.88440263204991887</v>
      </c>
    </row>
    <row r="323">
      <c r="A323" s="17" t="s">
        <v>150</v>
      </c>
      <c r="B323" s="17" t="s">
        <v>116</v>
      </c>
      <c r="C323" s="17" t="s">
        <v>134</v>
      </c>
      <c r="D323" s="17" t="s">
        <v>971</v>
      </c>
      <c r="E323" s="17">
        <v>0.038000000000008687</v>
      </c>
    </row>
    <row r="324">
      <c r="A324" s="17" t="s">
        <v>150</v>
      </c>
      <c r="B324" s="17" t="s">
        <v>116</v>
      </c>
      <c r="C324" s="17" t="s">
        <v>134</v>
      </c>
      <c r="D324" s="17" t="s">
        <v>972</v>
      </c>
      <c r="E324" s="17">
        <v>0.22099687861402736</v>
      </c>
    </row>
    <row r="325">
      <c r="A325" s="17" t="s">
        <v>150</v>
      </c>
      <c r="B325" s="17" t="s">
        <v>116</v>
      </c>
      <c r="C325" s="17" t="s">
        <v>134</v>
      </c>
      <c r="D325" s="17" t="s">
        <v>973</v>
      </c>
      <c r="E325" s="17">
        <v>0.21299999999999977</v>
      </c>
    </row>
    <row r="326">
      <c r="A326" s="17" t="s">
        <v>150</v>
      </c>
      <c r="B326" s="17" t="s">
        <v>116</v>
      </c>
      <c r="C326" s="17" t="s">
        <v>134</v>
      </c>
      <c r="D326" s="17" t="s">
        <v>974</v>
      </c>
      <c r="E326" s="17">
        <v>0.69837500000003294</v>
      </c>
    </row>
    <row r="327">
      <c r="A327" s="17" t="s">
        <v>150</v>
      </c>
      <c r="B327" s="17" t="s">
        <v>116</v>
      </c>
      <c r="C327" s="17" t="s">
        <v>134</v>
      </c>
      <c r="D327" s="17" t="s">
        <v>975</v>
      </c>
      <c r="E327" s="17">
        <v>0.38800000000000329</v>
      </c>
    </row>
    <row r="328">
      <c r="A328" s="17" t="s">
        <v>150</v>
      </c>
      <c r="B328" s="17" t="s">
        <v>116</v>
      </c>
      <c r="C328" s="17" t="s">
        <v>134</v>
      </c>
      <c r="D328" s="17" t="s">
        <v>976</v>
      </c>
      <c r="E328" s="17">
        <v>0.24300000000000108</v>
      </c>
    </row>
    <row r="329">
      <c r="A329" s="17" t="s">
        <v>150</v>
      </c>
      <c r="B329" s="17" t="s">
        <v>116</v>
      </c>
      <c r="C329" s="17" t="s">
        <v>134</v>
      </c>
      <c r="D329" s="17" t="s">
        <v>977</v>
      </c>
      <c r="E329" s="17">
        <v>0.88440263204991887</v>
      </c>
    </row>
    <row r="330">
      <c r="A330" s="17" t="s">
        <v>150</v>
      </c>
      <c r="B330" s="17" t="s">
        <v>116</v>
      </c>
      <c r="C330" s="17" t="s">
        <v>134</v>
      </c>
      <c r="D330" s="17" t="s">
        <v>978</v>
      </c>
      <c r="E330" s="17">
        <v>0.065210173164924834</v>
      </c>
    </row>
    <row r="331">
      <c r="A331" s="17" t="s">
        <v>150</v>
      </c>
      <c r="B331" s="17" t="s">
        <v>116</v>
      </c>
      <c r="C331" s="17" t="s">
        <v>134</v>
      </c>
      <c r="D331" s="17" t="s">
        <v>979</v>
      </c>
      <c r="E331" s="17">
        <v>0.089694028122268746</v>
      </c>
    </row>
    <row r="332">
      <c r="A332" s="17" t="s">
        <v>150</v>
      </c>
      <c r="B332" s="17" t="s">
        <v>116</v>
      </c>
      <c r="C332" s="17" t="s">
        <v>134</v>
      </c>
      <c r="D332" s="17" t="s">
        <v>980</v>
      </c>
      <c r="E332" s="17">
        <v>0.56300000000000849</v>
      </c>
    </row>
    <row r="333">
      <c r="A333" s="17" t="s">
        <v>150</v>
      </c>
      <c r="B333" s="17" t="s">
        <v>116</v>
      </c>
      <c r="C333" s="17" t="s">
        <v>134</v>
      </c>
      <c r="D333" s="17" t="s">
        <v>981</v>
      </c>
      <c r="E333" s="17">
        <v>0.0086987839389860138</v>
      </c>
    </row>
    <row r="334">
      <c r="A334" s="17" t="s">
        <v>150</v>
      </c>
      <c r="B334" s="17" t="s">
        <v>116</v>
      </c>
      <c r="C334" s="17" t="s">
        <v>134</v>
      </c>
      <c r="D334" s="17" t="s">
        <v>982</v>
      </c>
      <c r="E334" s="17">
        <v>0.0093868195737181158</v>
      </c>
    </row>
    <row r="335">
      <c r="A335" s="17" t="s">
        <v>150</v>
      </c>
      <c r="B335" s="17" t="s">
        <v>116</v>
      </c>
      <c r="C335" s="17" t="s">
        <v>134</v>
      </c>
      <c r="D335" s="17" t="s">
        <v>983</v>
      </c>
      <c r="E335" s="17">
        <v>0.038000000000008687</v>
      </c>
    </row>
    <row r="336">
      <c r="A336" s="17" t="s">
        <v>150</v>
      </c>
      <c r="B336" s="17" t="s">
        <v>116</v>
      </c>
      <c r="C336" s="17" t="s">
        <v>134</v>
      </c>
      <c r="D336" s="17" t="s">
        <v>984</v>
      </c>
      <c r="E336" s="17">
        <v>0.22099687861402736</v>
      </c>
    </row>
    <row r="337">
      <c r="A337" s="17" t="s">
        <v>150</v>
      </c>
      <c r="B337" s="17" t="s">
        <v>116</v>
      </c>
      <c r="C337" s="17" t="s">
        <v>134</v>
      </c>
      <c r="D337" s="17" t="s">
        <v>985</v>
      </c>
      <c r="E337" s="17">
        <v>0.21299999999999977</v>
      </c>
    </row>
    <row r="338">
      <c r="A338" s="17" t="s">
        <v>150</v>
      </c>
      <c r="B338" s="17" t="s">
        <v>116</v>
      </c>
      <c r="C338" s="17" t="s">
        <v>134</v>
      </c>
      <c r="D338" s="17" t="s">
        <v>986</v>
      </c>
      <c r="E338" s="17">
        <v>0.705875000000041</v>
      </c>
    </row>
    <row r="339">
      <c r="A339" s="17" t="s">
        <v>150</v>
      </c>
      <c r="B339" s="17" t="s">
        <v>116</v>
      </c>
      <c r="C339" s="17" t="s">
        <v>134</v>
      </c>
      <c r="D339" s="17" t="s">
        <v>987</v>
      </c>
      <c r="E339" s="17">
        <v>0.36855055487707922</v>
      </c>
    </row>
    <row r="340">
      <c r="A340" s="17" t="s">
        <v>150</v>
      </c>
      <c r="B340" s="17" t="s">
        <v>116</v>
      </c>
      <c r="C340" s="17" t="s">
        <v>134</v>
      </c>
      <c r="D340" s="17" t="s">
        <v>988</v>
      </c>
      <c r="E340" s="17">
        <v>0.24300000000000108</v>
      </c>
    </row>
    <row r="341">
      <c r="A341" s="17" t="s">
        <v>150</v>
      </c>
      <c r="B341" s="17" t="s">
        <v>116</v>
      </c>
      <c r="C341" s="17" t="s">
        <v>134</v>
      </c>
      <c r="D341" s="17" t="s">
        <v>989</v>
      </c>
      <c r="E341" s="17">
        <v>0.88440263204991887</v>
      </c>
    </row>
    <row r="342">
      <c r="A342" s="17" t="s">
        <v>150</v>
      </c>
      <c r="B342" s="17" t="s">
        <v>116</v>
      </c>
      <c r="C342" s="17" t="s">
        <v>134</v>
      </c>
      <c r="D342" s="17" t="s">
        <v>990</v>
      </c>
      <c r="E342" s="17">
        <v>0.19800000000000048</v>
      </c>
    </row>
    <row r="343">
      <c r="A343" s="17" t="s">
        <v>150</v>
      </c>
      <c r="B343" s="17" t="s">
        <v>116</v>
      </c>
      <c r="C343" s="17" t="s">
        <v>134</v>
      </c>
      <c r="D343" s="17" t="s">
        <v>991</v>
      </c>
      <c r="E343" s="17">
        <v>0.38800031839999882</v>
      </c>
    </row>
    <row r="344">
      <c r="A344" s="17" t="s">
        <v>150</v>
      </c>
      <c r="B344" s="17" t="s">
        <v>116</v>
      </c>
      <c r="C344" s="17" t="s">
        <v>134</v>
      </c>
      <c r="D344" s="17" t="s">
        <v>992</v>
      </c>
      <c r="E344" s="17">
        <v>11.624331638071187</v>
      </c>
    </row>
    <row r="345">
      <c r="A345" s="17" t="s">
        <v>150</v>
      </c>
      <c r="B345" s="17" t="s">
        <v>116</v>
      </c>
      <c r="C345" s="17" t="s">
        <v>134</v>
      </c>
      <c r="D345" s="17" t="s">
        <v>993</v>
      </c>
      <c r="E345" s="17">
        <v>0.38799984079999605</v>
      </c>
    </row>
    <row r="346">
      <c r="A346" s="17" t="s">
        <v>150</v>
      </c>
      <c r="B346" s="17" t="s">
        <v>116</v>
      </c>
      <c r="C346" s="17" t="s">
        <v>134</v>
      </c>
      <c r="D346" s="17" t="s">
        <v>994</v>
      </c>
      <c r="E346" s="17">
        <v>0.19195594472285291</v>
      </c>
    </row>
    <row r="347">
      <c r="A347" s="17" t="s">
        <v>150</v>
      </c>
      <c r="B347" s="17" t="s">
        <v>116</v>
      </c>
      <c r="C347" s="17" t="s">
        <v>134</v>
      </c>
      <c r="D347" s="17" t="s">
        <v>995</v>
      </c>
      <c r="E347" s="17">
        <v>0.18599984079999868</v>
      </c>
    </row>
    <row r="348">
      <c r="A348" s="17" t="s">
        <v>150</v>
      </c>
      <c r="B348" s="17" t="s">
        <v>116</v>
      </c>
      <c r="C348" s="17" t="s">
        <v>134</v>
      </c>
      <c r="D348" s="17" t="s">
        <v>996</v>
      </c>
      <c r="E348" s="17">
        <v>4.3714830937628832</v>
      </c>
    </row>
    <row r="349">
      <c r="A349" s="17" t="s">
        <v>150</v>
      </c>
      <c r="B349" s="17" t="s">
        <v>116</v>
      </c>
      <c r="C349" s="17" t="s">
        <v>134</v>
      </c>
      <c r="D349" s="17" t="s">
        <v>997</v>
      </c>
      <c r="E349" s="17">
        <v>0.55700015920001</v>
      </c>
    </row>
    <row r="350">
      <c r="A350" s="17" t="s">
        <v>150</v>
      </c>
      <c r="B350" s="17" t="s">
        <v>116</v>
      </c>
      <c r="C350" s="17" t="s">
        <v>134</v>
      </c>
      <c r="D350" s="17" t="s">
        <v>998</v>
      </c>
      <c r="E350" s="17">
        <v>0.038000000000219539</v>
      </c>
    </row>
    <row r="351">
      <c r="A351" s="17" t="s">
        <v>150</v>
      </c>
      <c r="B351" s="17" t="s">
        <v>116</v>
      </c>
      <c r="C351" s="17" t="s">
        <v>134</v>
      </c>
      <c r="D351" s="17" t="s">
        <v>999</v>
      </c>
      <c r="E351" s="17">
        <v>0.2197748619901515</v>
      </c>
    </row>
    <row r="352">
      <c r="A352" s="17" t="s">
        <v>150</v>
      </c>
      <c r="B352" s="17" t="s">
        <v>116</v>
      </c>
      <c r="C352" s="17" t="s">
        <v>134</v>
      </c>
      <c r="D352" s="17" t="s">
        <v>1000</v>
      </c>
      <c r="E352" s="17">
        <v>0.41050000244466678</v>
      </c>
    </row>
    <row r="353">
      <c r="A353" s="17" t="s">
        <v>150</v>
      </c>
      <c r="B353" s="17" t="s">
        <v>116</v>
      </c>
      <c r="C353" s="17" t="s">
        <v>134</v>
      </c>
      <c r="D353" s="17" t="s">
        <v>1001</v>
      </c>
      <c r="E353" s="17">
        <v>0.81537500000008967</v>
      </c>
    </row>
    <row r="354">
      <c r="A354" s="17" t="s">
        <v>150</v>
      </c>
      <c r="B354" s="17" t="s">
        <v>116</v>
      </c>
      <c r="C354" s="17" t="s">
        <v>134</v>
      </c>
      <c r="D354" s="17" t="s">
        <v>1002</v>
      </c>
      <c r="E354" s="17">
        <v>0.30550000000001826</v>
      </c>
    </row>
    <row r="355">
      <c r="A355" s="17" t="s">
        <v>150</v>
      </c>
      <c r="B355" s="17" t="s">
        <v>116</v>
      </c>
      <c r="C355" s="17" t="s">
        <v>134</v>
      </c>
      <c r="D355" s="17" t="s">
        <v>1003</v>
      </c>
      <c r="E355" s="17">
        <v>0.69301560891939473</v>
      </c>
    </row>
    <row r="356">
      <c r="A356" s="1" t="s">
        <v>78</v>
      </c>
      <c r="B356" s="1" t="s">
        <v>78</v>
      </c>
      <c r="C356" s="1">
        <f>SUBTOTAL(103,Elements13_7_111[Elemento])</f>
      </c>
      <c r="D356" s="1" t="s">
        <v>78</v>
      </c>
      <c r="E356" s="1">
        <f>SUBTOTAL(109,Elements13_7_111[Totais:])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28.xml><?xml version="1.0" encoding="utf-8"?>
<worksheet xmlns:r="http://schemas.openxmlformats.org/officeDocument/2006/relationships" xmlns="http://schemas.openxmlformats.org/spreadsheetml/2006/main">
  <dimension ref="A1:E67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63</v>
      </c>
      <c r="B1" s="9" t="s">
        <v>63</v>
      </c>
      <c r="C1" s="9" t="s">
        <v>63</v>
      </c>
      <c r="D1" s="9" t="s">
        <v>63</v>
      </c>
      <c r="E1" s="9" t="s">
        <v>63</v>
      </c>
    </row>
    <row r="2">
      <c r="A2" s="9" t="s">
        <v>63</v>
      </c>
      <c r="B2" s="9" t="s">
        <v>63</v>
      </c>
      <c r="C2" s="9" t="s">
        <v>63</v>
      </c>
      <c r="D2" s="9" t="s">
        <v>63</v>
      </c>
      <c r="E2" s="9" t="s">
        <v>63</v>
      </c>
    </row>
    <row r="4">
      <c r="A4" s="18" t="s">
        <v>111</v>
      </c>
      <c r="B4" s="18" t="s">
        <v>111</v>
      </c>
      <c r="C4" s="18" t="s">
        <v>111</v>
      </c>
      <c r="D4" s="18" t="s">
        <v>111</v>
      </c>
      <c r="E4" s="18" t="s">
        <v>111</v>
      </c>
    </row>
    <row r="5">
      <c r="A5" s="23" t="s">
        <v>78</v>
      </c>
      <c r="B5" s="23" t="s">
        <v>78</v>
      </c>
      <c r="C5" s="23" t="s">
        <v>78</v>
      </c>
      <c r="D5" s="23" t="s">
        <v>78</v>
      </c>
      <c r="E5" s="23" t="s">
        <v>78</v>
      </c>
    </row>
    <row r="6">
      <c r="A6" s="16" t="s">
        <v>145</v>
      </c>
      <c r="B6" s="16" t="s">
        <v>146</v>
      </c>
      <c r="C6" s="16" t="s">
        <v>147</v>
      </c>
      <c r="D6" s="16" t="s">
        <v>148</v>
      </c>
      <c r="E6" s="16" t="s">
        <v>149</v>
      </c>
    </row>
    <row r="7">
      <c r="A7" s="17" t="s">
        <v>150</v>
      </c>
      <c r="B7" s="17" t="s">
        <v>116</v>
      </c>
      <c r="C7" s="17" t="s">
        <v>136</v>
      </c>
      <c r="D7" s="17" t="s">
        <v>1004</v>
      </c>
      <c r="E7" s="17">
        <v>1</v>
      </c>
    </row>
    <row r="8">
      <c r="A8" s="17" t="s">
        <v>150</v>
      </c>
      <c r="B8" s="17" t="s">
        <v>116</v>
      </c>
      <c r="C8" s="17" t="s">
        <v>136</v>
      </c>
      <c r="D8" s="17" t="s">
        <v>1005</v>
      </c>
      <c r="E8" s="17">
        <v>1</v>
      </c>
    </row>
    <row r="9">
      <c r="A9" s="17" t="s">
        <v>150</v>
      </c>
      <c r="B9" s="17" t="s">
        <v>116</v>
      </c>
      <c r="C9" s="17" t="s">
        <v>136</v>
      </c>
      <c r="D9" s="17" t="s">
        <v>1006</v>
      </c>
      <c r="E9" s="17">
        <v>1</v>
      </c>
    </row>
    <row r="10">
      <c r="A10" s="17" t="s">
        <v>150</v>
      </c>
      <c r="B10" s="17" t="s">
        <v>116</v>
      </c>
      <c r="C10" s="17" t="s">
        <v>136</v>
      </c>
      <c r="D10" s="17" t="s">
        <v>1007</v>
      </c>
      <c r="E10" s="17">
        <v>1</v>
      </c>
    </row>
    <row r="11">
      <c r="A11" s="17" t="s">
        <v>150</v>
      </c>
      <c r="B11" s="17" t="s">
        <v>116</v>
      </c>
      <c r="C11" s="17" t="s">
        <v>136</v>
      </c>
      <c r="D11" s="17" t="s">
        <v>1008</v>
      </c>
      <c r="E11" s="17">
        <v>1</v>
      </c>
    </row>
    <row r="12">
      <c r="A12" s="17" t="s">
        <v>150</v>
      </c>
      <c r="B12" s="17" t="s">
        <v>116</v>
      </c>
      <c r="C12" s="17" t="s">
        <v>136</v>
      </c>
      <c r="D12" s="17" t="s">
        <v>1009</v>
      </c>
      <c r="E12" s="17">
        <v>1</v>
      </c>
    </row>
    <row r="13">
      <c r="A13" s="17" t="s">
        <v>150</v>
      </c>
      <c r="B13" s="17" t="s">
        <v>116</v>
      </c>
      <c r="C13" s="17" t="s">
        <v>136</v>
      </c>
      <c r="D13" s="17" t="s">
        <v>1010</v>
      </c>
      <c r="E13" s="17">
        <v>1</v>
      </c>
    </row>
    <row r="14">
      <c r="A14" s="17" t="s">
        <v>150</v>
      </c>
      <c r="B14" s="17" t="s">
        <v>116</v>
      </c>
      <c r="C14" s="17" t="s">
        <v>136</v>
      </c>
      <c r="D14" s="17" t="s">
        <v>1011</v>
      </c>
      <c r="E14" s="17">
        <v>1</v>
      </c>
    </row>
    <row r="15">
      <c r="A15" s="17" t="s">
        <v>150</v>
      </c>
      <c r="B15" s="17" t="s">
        <v>116</v>
      </c>
      <c r="C15" s="17" t="s">
        <v>136</v>
      </c>
      <c r="D15" s="17" t="s">
        <v>1012</v>
      </c>
      <c r="E15" s="17">
        <v>1</v>
      </c>
    </row>
    <row r="16">
      <c r="A16" s="17" t="s">
        <v>150</v>
      </c>
      <c r="B16" s="17" t="s">
        <v>116</v>
      </c>
      <c r="C16" s="17" t="s">
        <v>136</v>
      </c>
      <c r="D16" s="17" t="s">
        <v>1013</v>
      </c>
      <c r="E16" s="17">
        <v>1</v>
      </c>
    </row>
    <row r="17">
      <c r="A17" s="17" t="s">
        <v>150</v>
      </c>
      <c r="B17" s="17" t="s">
        <v>116</v>
      </c>
      <c r="C17" s="17" t="s">
        <v>136</v>
      </c>
      <c r="D17" s="17" t="s">
        <v>1014</v>
      </c>
      <c r="E17" s="17">
        <v>1</v>
      </c>
    </row>
    <row r="18">
      <c r="A18" s="17" t="s">
        <v>150</v>
      </c>
      <c r="B18" s="17" t="s">
        <v>116</v>
      </c>
      <c r="C18" s="17" t="s">
        <v>136</v>
      </c>
      <c r="D18" s="17" t="s">
        <v>1015</v>
      </c>
      <c r="E18" s="17">
        <v>1</v>
      </c>
    </row>
    <row r="19">
      <c r="A19" s="17" t="s">
        <v>150</v>
      </c>
      <c r="B19" s="17" t="s">
        <v>116</v>
      </c>
      <c r="C19" s="17" t="s">
        <v>136</v>
      </c>
      <c r="D19" s="17" t="s">
        <v>1016</v>
      </c>
      <c r="E19" s="17">
        <v>1</v>
      </c>
    </row>
    <row r="20">
      <c r="A20" s="17" t="s">
        <v>150</v>
      </c>
      <c r="B20" s="17" t="s">
        <v>116</v>
      </c>
      <c r="C20" s="17" t="s">
        <v>136</v>
      </c>
      <c r="D20" s="17" t="s">
        <v>1017</v>
      </c>
      <c r="E20" s="17">
        <v>1</v>
      </c>
    </row>
    <row r="21">
      <c r="A21" s="17" t="s">
        <v>150</v>
      </c>
      <c r="B21" s="17" t="s">
        <v>116</v>
      </c>
      <c r="C21" s="17" t="s">
        <v>136</v>
      </c>
      <c r="D21" s="17" t="s">
        <v>1018</v>
      </c>
      <c r="E21" s="17">
        <v>1</v>
      </c>
    </row>
    <row r="22">
      <c r="A22" s="17" t="s">
        <v>150</v>
      </c>
      <c r="B22" s="17" t="s">
        <v>116</v>
      </c>
      <c r="C22" s="17" t="s">
        <v>136</v>
      </c>
      <c r="D22" s="17" t="s">
        <v>1019</v>
      </c>
      <c r="E22" s="17">
        <v>1</v>
      </c>
    </row>
    <row r="23">
      <c r="A23" s="17" t="s">
        <v>150</v>
      </c>
      <c r="B23" s="17" t="s">
        <v>116</v>
      </c>
      <c r="C23" s="17" t="s">
        <v>136</v>
      </c>
      <c r="D23" s="17" t="s">
        <v>1020</v>
      </c>
      <c r="E23" s="17">
        <v>1</v>
      </c>
    </row>
    <row r="24">
      <c r="A24" s="17" t="s">
        <v>150</v>
      </c>
      <c r="B24" s="17" t="s">
        <v>116</v>
      </c>
      <c r="C24" s="17" t="s">
        <v>136</v>
      </c>
      <c r="D24" s="17" t="s">
        <v>1021</v>
      </c>
      <c r="E24" s="17">
        <v>1</v>
      </c>
    </row>
    <row r="25">
      <c r="A25" s="17" t="s">
        <v>150</v>
      </c>
      <c r="B25" s="17" t="s">
        <v>116</v>
      </c>
      <c r="C25" s="17" t="s">
        <v>136</v>
      </c>
      <c r="D25" s="17" t="s">
        <v>1022</v>
      </c>
      <c r="E25" s="17">
        <v>1</v>
      </c>
    </row>
    <row r="26">
      <c r="A26" s="17" t="s">
        <v>150</v>
      </c>
      <c r="B26" s="17" t="s">
        <v>116</v>
      </c>
      <c r="C26" s="17" t="s">
        <v>136</v>
      </c>
      <c r="D26" s="17" t="s">
        <v>1023</v>
      </c>
      <c r="E26" s="17">
        <v>1</v>
      </c>
    </row>
    <row r="27">
      <c r="A27" s="17" t="s">
        <v>150</v>
      </c>
      <c r="B27" s="17" t="s">
        <v>116</v>
      </c>
      <c r="C27" s="17" t="s">
        <v>136</v>
      </c>
      <c r="D27" s="17" t="s">
        <v>1024</v>
      </c>
      <c r="E27" s="17">
        <v>1</v>
      </c>
    </row>
    <row r="28">
      <c r="A28" s="17" t="s">
        <v>150</v>
      </c>
      <c r="B28" s="17" t="s">
        <v>116</v>
      </c>
      <c r="C28" s="17" t="s">
        <v>136</v>
      </c>
      <c r="D28" s="17" t="s">
        <v>1025</v>
      </c>
      <c r="E28" s="17">
        <v>1</v>
      </c>
    </row>
    <row r="29">
      <c r="A29" s="17" t="s">
        <v>150</v>
      </c>
      <c r="B29" s="17" t="s">
        <v>116</v>
      </c>
      <c r="C29" s="17" t="s">
        <v>136</v>
      </c>
      <c r="D29" s="17" t="s">
        <v>1026</v>
      </c>
      <c r="E29" s="17">
        <v>1</v>
      </c>
    </row>
    <row r="30">
      <c r="A30" s="17" t="s">
        <v>150</v>
      </c>
      <c r="B30" s="17" t="s">
        <v>116</v>
      </c>
      <c r="C30" s="17" t="s">
        <v>136</v>
      </c>
      <c r="D30" s="17" t="s">
        <v>1027</v>
      </c>
      <c r="E30" s="17">
        <v>1</v>
      </c>
    </row>
    <row r="31">
      <c r="A31" s="17" t="s">
        <v>150</v>
      </c>
      <c r="B31" s="17" t="s">
        <v>116</v>
      </c>
      <c r="C31" s="17" t="s">
        <v>136</v>
      </c>
      <c r="D31" s="17" t="s">
        <v>1028</v>
      </c>
      <c r="E31" s="17">
        <v>1</v>
      </c>
    </row>
    <row r="32">
      <c r="A32" s="17" t="s">
        <v>150</v>
      </c>
      <c r="B32" s="17" t="s">
        <v>116</v>
      </c>
      <c r="C32" s="17" t="s">
        <v>136</v>
      </c>
      <c r="D32" s="17" t="s">
        <v>1029</v>
      </c>
      <c r="E32" s="17">
        <v>1</v>
      </c>
    </row>
    <row r="33">
      <c r="A33" s="17" t="s">
        <v>150</v>
      </c>
      <c r="B33" s="17" t="s">
        <v>116</v>
      </c>
      <c r="C33" s="17" t="s">
        <v>136</v>
      </c>
      <c r="D33" s="17" t="s">
        <v>1030</v>
      </c>
      <c r="E33" s="17">
        <v>1</v>
      </c>
    </row>
    <row r="34">
      <c r="A34" s="17" t="s">
        <v>150</v>
      </c>
      <c r="B34" s="17" t="s">
        <v>116</v>
      </c>
      <c r="C34" s="17" t="s">
        <v>136</v>
      </c>
      <c r="D34" s="17" t="s">
        <v>1031</v>
      </c>
      <c r="E34" s="17">
        <v>1</v>
      </c>
    </row>
    <row r="35">
      <c r="A35" s="17" t="s">
        <v>150</v>
      </c>
      <c r="B35" s="17" t="s">
        <v>116</v>
      </c>
      <c r="C35" s="17" t="s">
        <v>136</v>
      </c>
      <c r="D35" s="17" t="s">
        <v>1032</v>
      </c>
      <c r="E35" s="17">
        <v>1</v>
      </c>
    </row>
    <row r="36">
      <c r="A36" s="17" t="s">
        <v>150</v>
      </c>
      <c r="B36" s="17" t="s">
        <v>116</v>
      </c>
      <c r="C36" s="17" t="s">
        <v>136</v>
      </c>
      <c r="D36" s="17" t="s">
        <v>1033</v>
      </c>
      <c r="E36" s="17">
        <v>1</v>
      </c>
    </row>
    <row r="37">
      <c r="A37" s="17" t="s">
        <v>150</v>
      </c>
      <c r="B37" s="17" t="s">
        <v>116</v>
      </c>
      <c r="C37" s="17" t="s">
        <v>136</v>
      </c>
      <c r="D37" s="17" t="s">
        <v>1034</v>
      </c>
      <c r="E37" s="17">
        <v>1</v>
      </c>
    </row>
    <row r="38">
      <c r="A38" s="17" t="s">
        <v>150</v>
      </c>
      <c r="B38" s="17" t="s">
        <v>116</v>
      </c>
      <c r="C38" s="17" t="s">
        <v>136</v>
      </c>
      <c r="D38" s="17" t="s">
        <v>1035</v>
      </c>
      <c r="E38" s="17">
        <v>1</v>
      </c>
    </row>
    <row r="39">
      <c r="A39" s="17" t="s">
        <v>150</v>
      </c>
      <c r="B39" s="17" t="s">
        <v>116</v>
      </c>
      <c r="C39" s="17" t="s">
        <v>136</v>
      </c>
      <c r="D39" s="17" t="s">
        <v>1036</v>
      </c>
      <c r="E39" s="17">
        <v>1</v>
      </c>
    </row>
    <row r="40">
      <c r="A40" s="17" t="s">
        <v>150</v>
      </c>
      <c r="B40" s="17" t="s">
        <v>116</v>
      </c>
      <c r="C40" s="17" t="s">
        <v>136</v>
      </c>
      <c r="D40" s="17" t="s">
        <v>1037</v>
      </c>
      <c r="E40" s="17">
        <v>1</v>
      </c>
    </row>
    <row r="41">
      <c r="A41" s="17" t="s">
        <v>150</v>
      </c>
      <c r="B41" s="17" t="s">
        <v>116</v>
      </c>
      <c r="C41" s="17" t="s">
        <v>136</v>
      </c>
      <c r="D41" s="17" t="s">
        <v>1038</v>
      </c>
      <c r="E41" s="17">
        <v>1</v>
      </c>
    </row>
    <row r="42">
      <c r="A42" s="17" t="s">
        <v>150</v>
      </c>
      <c r="B42" s="17" t="s">
        <v>116</v>
      </c>
      <c r="C42" s="17" t="s">
        <v>136</v>
      </c>
      <c r="D42" s="17" t="s">
        <v>1039</v>
      </c>
      <c r="E42" s="17">
        <v>1</v>
      </c>
    </row>
    <row r="43">
      <c r="A43" s="17" t="s">
        <v>150</v>
      </c>
      <c r="B43" s="17" t="s">
        <v>116</v>
      </c>
      <c r="C43" s="17" t="s">
        <v>136</v>
      </c>
      <c r="D43" s="17" t="s">
        <v>1040</v>
      </c>
      <c r="E43" s="17">
        <v>1</v>
      </c>
    </row>
    <row r="44">
      <c r="A44" s="17" t="s">
        <v>150</v>
      </c>
      <c r="B44" s="17" t="s">
        <v>116</v>
      </c>
      <c r="C44" s="17" t="s">
        <v>136</v>
      </c>
      <c r="D44" s="17" t="s">
        <v>1041</v>
      </c>
      <c r="E44" s="17">
        <v>1</v>
      </c>
    </row>
    <row r="45">
      <c r="A45" s="17" t="s">
        <v>150</v>
      </c>
      <c r="B45" s="17" t="s">
        <v>116</v>
      </c>
      <c r="C45" s="17" t="s">
        <v>136</v>
      </c>
      <c r="D45" s="17" t="s">
        <v>1042</v>
      </c>
      <c r="E45" s="17">
        <v>1</v>
      </c>
    </row>
    <row r="46">
      <c r="A46" s="17" t="s">
        <v>150</v>
      </c>
      <c r="B46" s="17" t="s">
        <v>116</v>
      </c>
      <c r="C46" s="17" t="s">
        <v>136</v>
      </c>
      <c r="D46" s="17" t="s">
        <v>1043</v>
      </c>
      <c r="E46" s="17">
        <v>1</v>
      </c>
    </row>
    <row r="47">
      <c r="A47" s="1" t="s">
        <v>78</v>
      </c>
      <c r="B47" s="1" t="s">
        <v>78</v>
      </c>
      <c r="C47" s="1">
        <f>SUBTOTAL(103,Elements13_7_121[Elemento])</f>
      </c>
      <c r="D47" s="1" t="s">
        <v>78</v>
      </c>
      <c r="E47" s="1">
        <f>SUBTOTAL(109,Elements13_7_121[Totais:])</f>
      </c>
    </row>
    <row r="50">
      <c r="A50" s="9" t="s">
        <v>63</v>
      </c>
      <c r="B50" s="9" t="s">
        <v>63</v>
      </c>
      <c r="C50" s="9" t="s">
        <v>63</v>
      </c>
      <c r="D50" s="9" t="s">
        <v>63</v>
      </c>
      <c r="E50" s="9" t="s">
        <v>63</v>
      </c>
    </row>
    <row r="51">
      <c r="A51" s="9" t="s">
        <v>63</v>
      </c>
      <c r="B51" s="9" t="s">
        <v>63</v>
      </c>
      <c r="C51" s="9" t="s">
        <v>63</v>
      </c>
      <c r="D51" s="9" t="s">
        <v>63</v>
      </c>
      <c r="E51" s="9" t="s">
        <v>63</v>
      </c>
    </row>
    <row r="53">
      <c r="A53" s="18" t="s">
        <v>111</v>
      </c>
      <c r="B53" s="18" t="s">
        <v>111</v>
      </c>
      <c r="C53" s="18" t="s">
        <v>111</v>
      </c>
      <c r="D53" s="18" t="s">
        <v>111</v>
      </c>
      <c r="E53" s="18" t="s">
        <v>111</v>
      </c>
    </row>
    <row r="54">
      <c r="A54" s="23" t="s">
        <v>78</v>
      </c>
      <c r="B54" s="23" t="s">
        <v>78</v>
      </c>
      <c r="C54" s="23" t="s">
        <v>78</v>
      </c>
      <c r="D54" s="23" t="s">
        <v>78</v>
      </c>
      <c r="E54" s="23" t="s">
        <v>78</v>
      </c>
    </row>
    <row r="55">
      <c r="A55" s="16" t="s">
        <v>145</v>
      </c>
      <c r="B55" s="16" t="s">
        <v>146</v>
      </c>
      <c r="C55" s="16" t="s">
        <v>147</v>
      </c>
      <c r="D55" s="16" t="s">
        <v>148</v>
      </c>
      <c r="E55" s="16" t="s">
        <v>149</v>
      </c>
    </row>
    <row r="56">
      <c r="A56" s="17" t="s">
        <v>150</v>
      </c>
      <c r="B56" s="17" t="s">
        <v>116</v>
      </c>
      <c r="C56" s="17" t="s">
        <v>138</v>
      </c>
      <c r="D56" s="17" t="s">
        <v>1044</v>
      </c>
      <c r="E56" s="17">
        <v>1</v>
      </c>
    </row>
    <row r="57">
      <c r="A57" s="17" t="s">
        <v>150</v>
      </c>
      <c r="B57" s="17" t="s">
        <v>116</v>
      </c>
      <c r="C57" s="17" t="s">
        <v>138</v>
      </c>
      <c r="D57" s="17" t="s">
        <v>1045</v>
      </c>
      <c r="E57" s="17">
        <v>1</v>
      </c>
    </row>
    <row r="58">
      <c r="A58" s="17" t="s">
        <v>150</v>
      </c>
      <c r="B58" s="17" t="s">
        <v>116</v>
      </c>
      <c r="C58" s="17" t="s">
        <v>138</v>
      </c>
      <c r="D58" s="17" t="s">
        <v>1046</v>
      </c>
      <c r="E58" s="17">
        <v>1</v>
      </c>
    </row>
    <row r="59">
      <c r="A59" s="17" t="s">
        <v>150</v>
      </c>
      <c r="B59" s="17" t="s">
        <v>116</v>
      </c>
      <c r="C59" s="17" t="s">
        <v>138</v>
      </c>
      <c r="D59" s="17" t="s">
        <v>1047</v>
      </c>
      <c r="E59" s="17">
        <v>1</v>
      </c>
    </row>
    <row r="60">
      <c r="A60" s="17" t="s">
        <v>150</v>
      </c>
      <c r="B60" s="17" t="s">
        <v>116</v>
      </c>
      <c r="C60" s="17" t="s">
        <v>138</v>
      </c>
      <c r="D60" s="17" t="s">
        <v>1048</v>
      </c>
      <c r="E60" s="17">
        <v>1</v>
      </c>
    </row>
    <row r="61">
      <c r="A61" s="17" t="s">
        <v>150</v>
      </c>
      <c r="B61" s="17" t="s">
        <v>116</v>
      </c>
      <c r="C61" s="17" t="s">
        <v>138</v>
      </c>
      <c r="D61" s="17" t="s">
        <v>1049</v>
      </c>
      <c r="E61" s="17">
        <v>1</v>
      </c>
    </row>
    <row r="62">
      <c r="A62" s="17" t="s">
        <v>150</v>
      </c>
      <c r="B62" s="17" t="s">
        <v>116</v>
      </c>
      <c r="C62" s="17" t="s">
        <v>138</v>
      </c>
      <c r="D62" s="17" t="s">
        <v>1050</v>
      </c>
      <c r="E62" s="17">
        <v>1</v>
      </c>
    </row>
    <row r="63">
      <c r="A63" s="17" t="s">
        <v>150</v>
      </c>
      <c r="B63" s="17" t="s">
        <v>116</v>
      </c>
      <c r="C63" s="17" t="s">
        <v>138</v>
      </c>
      <c r="D63" s="17" t="s">
        <v>1051</v>
      </c>
      <c r="E63" s="17">
        <v>1</v>
      </c>
    </row>
    <row r="64">
      <c r="A64" s="17" t="s">
        <v>150</v>
      </c>
      <c r="B64" s="17" t="s">
        <v>116</v>
      </c>
      <c r="C64" s="17" t="s">
        <v>138</v>
      </c>
      <c r="D64" s="17" t="s">
        <v>1052</v>
      </c>
      <c r="E64" s="17">
        <v>1</v>
      </c>
    </row>
    <row r="65">
      <c r="A65" s="17" t="s">
        <v>150</v>
      </c>
      <c r="B65" s="17" t="s">
        <v>116</v>
      </c>
      <c r="C65" s="17" t="s">
        <v>138</v>
      </c>
      <c r="D65" s="17" t="s">
        <v>1053</v>
      </c>
      <c r="E65" s="17">
        <v>1</v>
      </c>
    </row>
    <row r="66">
      <c r="A66" s="17" t="s">
        <v>150</v>
      </c>
      <c r="B66" s="17" t="s">
        <v>116</v>
      </c>
      <c r="C66" s="17" t="s">
        <v>138</v>
      </c>
      <c r="D66" s="17" t="s">
        <v>1054</v>
      </c>
      <c r="E66" s="17">
        <v>1</v>
      </c>
    </row>
    <row r="67">
      <c r="A67" s="1" t="s">
        <v>78</v>
      </c>
      <c r="B67" s="1" t="s">
        <v>78</v>
      </c>
      <c r="C67" s="1">
        <f>SUBTOTAL(103,Elements13_7_122[Elemento])</f>
      </c>
      <c r="D67" s="1" t="s">
        <v>78</v>
      </c>
      <c r="E67" s="1">
        <f>SUBTOTAL(109,Elements13_7_122[Totais:])</f>
      </c>
    </row>
  </sheetData>
  <mergeCells>
    <mergeCell ref="A1:E2"/>
    <mergeCell ref="A4:E4"/>
    <mergeCell ref="A5:E5"/>
    <mergeCell ref="A50:E51"/>
    <mergeCell ref="A53:E53"/>
    <mergeCell ref="A54:E54"/>
  </mergeCells>
  <hyperlinks>
    <hyperlink ref="A1" r:id="rId3"/>
    <hyperlink ref="B1" r:id="rId4"/>
    <hyperlink ref="C1" r:id="rId5"/>
    <hyperlink ref="D1" r:id="rId6"/>
    <hyperlink ref="E1" r:id="rId7"/>
    <hyperlink ref="A2" r:id="rId8"/>
    <hyperlink ref="B2" r:id="rId9"/>
    <hyperlink ref="C2" r:id="rId10"/>
    <hyperlink ref="D2" r:id="rId11"/>
    <hyperlink ref="E2" r:id="rId12"/>
    <hyperlink ref="A4" r:id="rId13"/>
    <hyperlink ref="B4" r:id="rId14"/>
    <hyperlink ref="C4" r:id="rId15"/>
    <hyperlink ref="D4" r:id="rId16"/>
    <hyperlink ref="E4" r:id="rId17"/>
    <hyperlink ref="A50" r:id="rId18"/>
    <hyperlink ref="B50" r:id="rId19"/>
    <hyperlink ref="C50" r:id="rId20"/>
    <hyperlink ref="D50" r:id="rId21"/>
    <hyperlink ref="E50" r:id="rId22"/>
    <hyperlink ref="A51" r:id="rId23"/>
    <hyperlink ref="B51" r:id="rId24"/>
    <hyperlink ref="C51" r:id="rId25"/>
    <hyperlink ref="D51" r:id="rId26"/>
    <hyperlink ref="E51" r:id="rId27"/>
    <hyperlink ref="A53" r:id="rId28"/>
    <hyperlink ref="B53" r:id="rId29"/>
    <hyperlink ref="C53" r:id="rId30"/>
    <hyperlink ref="D53" r:id="rId31"/>
    <hyperlink ref="E53" r:id="rId32"/>
  </hyperlinks>
  <headerFooter/>
  <tableParts>
    <tablePart r:id="rId1"/>
    <tablePart r:id="rId2"/>
  </tableParts>
</worksheet>
</file>

<file path=xl/worksheets/sheet29.xml><?xml version="1.0" encoding="utf-8"?>
<worksheet xmlns:r="http://schemas.openxmlformats.org/officeDocument/2006/relationships" xmlns="http://schemas.openxmlformats.org/spreadsheetml/2006/main">
  <dimension ref="A1:E82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66</v>
      </c>
      <c r="B1" s="9" t="s">
        <v>66</v>
      </c>
      <c r="C1" s="9" t="s">
        <v>66</v>
      </c>
      <c r="D1" s="9" t="s">
        <v>66</v>
      </c>
      <c r="E1" s="9" t="s">
        <v>66</v>
      </c>
    </row>
    <row r="2">
      <c r="A2" s="9" t="s">
        <v>66</v>
      </c>
      <c r="B2" s="9" t="s">
        <v>66</v>
      </c>
      <c r="C2" s="9" t="s">
        <v>66</v>
      </c>
      <c r="D2" s="9" t="s">
        <v>66</v>
      </c>
      <c r="E2" s="9" t="s">
        <v>66</v>
      </c>
    </row>
    <row r="4">
      <c r="A4" s="18" t="s">
        <v>107</v>
      </c>
      <c r="B4" s="18" t="s">
        <v>107</v>
      </c>
      <c r="C4" s="18" t="s">
        <v>107</v>
      </c>
      <c r="D4" s="18" t="s">
        <v>107</v>
      </c>
      <c r="E4" s="18" t="s">
        <v>107</v>
      </c>
    </row>
    <row r="5">
      <c r="A5" s="23" t="s">
        <v>78</v>
      </c>
      <c r="B5" s="23" t="s">
        <v>78</v>
      </c>
      <c r="C5" s="23" t="s">
        <v>78</v>
      </c>
      <c r="D5" s="23" t="s">
        <v>78</v>
      </c>
      <c r="E5" s="23" t="s">
        <v>78</v>
      </c>
    </row>
    <row r="6">
      <c r="A6" s="16" t="s">
        <v>145</v>
      </c>
      <c r="B6" s="16" t="s">
        <v>146</v>
      </c>
      <c r="C6" s="16" t="s">
        <v>147</v>
      </c>
      <c r="D6" s="16" t="s">
        <v>148</v>
      </c>
      <c r="E6" s="16" t="s">
        <v>149</v>
      </c>
    </row>
    <row r="7">
      <c r="A7" s="17" t="s">
        <v>150</v>
      </c>
      <c r="B7" s="17" t="s">
        <v>116</v>
      </c>
      <c r="C7" s="17" t="s">
        <v>141</v>
      </c>
      <c r="D7" s="17" t="s">
        <v>1055</v>
      </c>
      <c r="E7" s="17">
        <v>1</v>
      </c>
    </row>
    <row r="8">
      <c r="A8" s="17" t="s">
        <v>150</v>
      </c>
      <c r="B8" s="17" t="s">
        <v>116</v>
      </c>
      <c r="C8" s="17" t="s">
        <v>141</v>
      </c>
      <c r="D8" s="17" t="s">
        <v>1056</v>
      </c>
      <c r="E8" s="17">
        <v>1</v>
      </c>
    </row>
    <row r="9">
      <c r="A9" s="17" t="s">
        <v>150</v>
      </c>
      <c r="B9" s="17" t="s">
        <v>116</v>
      </c>
      <c r="C9" s="17" t="s">
        <v>141</v>
      </c>
      <c r="D9" s="17" t="s">
        <v>1057</v>
      </c>
      <c r="E9" s="17">
        <v>1</v>
      </c>
    </row>
    <row r="10">
      <c r="A10" s="17" t="s">
        <v>150</v>
      </c>
      <c r="B10" s="17" t="s">
        <v>116</v>
      </c>
      <c r="C10" s="17" t="s">
        <v>141</v>
      </c>
      <c r="D10" s="17" t="s">
        <v>1058</v>
      </c>
      <c r="E10" s="17">
        <v>1</v>
      </c>
    </row>
    <row r="11">
      <c r="A11" s="17" t="s">
        <v>150</v>
      </c>
      <c r="B11" s="17" t="s">
        <v>116</v>
      </c>
      <c r="C11" s="17" t="s">
        <v>141</v>
      </c>
      <c r="D11" s="17" t="s">
        <v>1059</v>
      </c>
      <c r="E11" s="17">
        <v>1</v>
      </c>
    </row>
    <row r="12">
      <c r="A12" s="17" t="s">
        <v>150</v>
      </c>
      <c r="B12" s="17" t="s">
        <v>116</v>
      </c>
      <c r="C12" s="17" t="s">
        <v>141</v>
      </c>
      <c r="D12" s="17" t="s">
        <v>1060</v>
      </c>
      <c r="E12" s="17">
        <v>1</v>
      </c>
    </row>
    <row r="13">
      <c r="A13" s="17" t="s">
        <v>150</v>
      </c>
      <c r="B13" s="17" t="s">
        <v>116</v>
      </c>
      <c r="C13" s="17" t="s">
        <v>141</v>
      </c>
      <c r="D13" s="17" t="s">
        <v>1061</v>
      </c>
      <c r="E13" s="17">
        <v>1</v>
      </c>
    </row>
    <row r="14">
      <c r="A14" s="17" t="s">
        <v>150</v>
      </c>
      <c r="B14" s="17" t="s">
        <v>116</v>
      </c>
      <c r="C14" s="17" t="s">
        <v>141</v>
      </c>
      <c r="D14" s="17" t="s">
        <v>1062</v>
      </c>
      <c r="E14" s="17">
        <v>1</v>
      </c>
    </row>
    <row r="15">
      <c r="A15" s="17" t="s">
        <v>150</v>
      </c>
      <c r="B15" s="17" t="s">
        <v>116</v>
      </c>
      <c r="C15" s="17" t="s">
        <v>141</v>
      </c>
      <c r="D15" s="17" t="s">
        <v>1063</v>
      </c>
      <c r="E15" s="17">
        <v>1</v>
      </c>
    </row>
    <row r="16">
      <c r="A16" s="17" t="s">
        <v>150</v>
      </c>
      <c r="B16" s="17" t="s">
        <v>116</v>
      </c>
      <c r="C16" s="17" t="s">
        <v>141</v>
      </c>
      <c r="D16" s="17" t="s">
        <v>1064</v>
      </c>
      <c r="E16" s="17">
        <v>1</v>
      </c>
    </row>
    <row r="17">
      <c r="A17" s="17" t="s">
        <v>150</v>
      </c>
      <c r="B17" s="17" t="s">
        <v>116</v>
      </c>
      <c r="C17" s="17" t="s">
        <v>141</v>
      </c>
      <c r="D17" s="17" t="s">
        <v>1065</v>
      </c>
      <c r="E17" s="17">
        <v>1</v>
      </c>
    </row>
    <row r="18">
      <c r="A18" s="17" t="s">
        <v>150</v>
      </c>
      <c r="B18" s="17" t="s">
        <v>116</v>
      </c>
      <c r="C18" s="17" t="s">
        <v>141</v>
      </c>
      <c r="D18" s="17" t="s">
        <v>1066</v>
      </c>
      <c r="E18" s="17">
        <v>1</v>
      </c>
    </row>
    <row r="19">
      <c r="A19" s="17" t="s">
        <v>150</v>
      </c>
      <c r="B19" s="17" t="s">
        <v>116</v>
      </c>
      <c r="C19" s="17" t="s">
        <v>141</v>
      </c>
      <c r="D19" s="17" t="s">
        <v>1067</v>
      </c>
      <c r="E19" s="17">
        <v>1</v>
      </c>
    </row>
    <row r="20">
      <c r="A20" s="17" t="s">
        <v>150</v>
      </c>
      <c r="B20" s="17" t="s">
        <v>116</v>
      </c>
      <c r="C20" s="17" t="s">
        <v>141</v>
      </c>
      <c r="D20" s="17" t="s">
        <v>1068</v>
      </c>
      <c r="E20" s="17">
        <v>1</v>
      </c>
    </row>
    <row r="21">
      <c r="A21" s="17" t="s">
        <v>150</v>
      </c>
      <c r="B21" s="17" t="s">
        <v>116</v>
      </c>
      <c r="C21" s="17" t="s">
        <v>141</v>
      </c>
      <c r="D21" s="17" t="s">
        <v>1069</v>
      </c>
      <c r="E21" s="17">
        <v>1</v>
      </c>
    </row>
    <row r="22">
      <c r="A22" s="17" t="s">
        <v>150</v>
      </c>
      <c r="B22" s="17" t="s">
        <v>116</v>
      </c>
      <c r="C22" s="17" t="s">
        <v>141</v>
      </c>
      <c r="D22" s="17" t="s">
        <v>1070</v>
      </c>
      <c r="E22" s="17">
        <v>1</v>
      </c>
    </row>
    <row r="23">
      <c r="A23" s="17" t="s">
        <v>150</v>
      </c>
      <c r="B23" s="17" t="s">
        <v>116</v>
      </c>
      <c r="C23" s="17" t="s">
        <v>141</v>
      </c>
      <c r="D23" s="17" t="s">
        <v>1071</v>
      </c>
      <c r="E23" s="17">
        <v>1</v>
      </c>
    </row>
    <row r="24">
      <c r="A24" s="17" t="s">
        <v>150</v>
      </c>
      <c r="B24" s="17" t="s">
        <v>116</v>
      </c>
      <c r="C24" s="17" t="s">
        <v>141</v>
      </c>
      <c r="D24" s="17" t="s">
        <v>1072</v>
      </c>
      <c r="E24" s="17">
        <v>1</v>
      </c>
    </row>
    <row r="25">
      <c r="A25" s="17" t="s">
        <v>150</v>
      </c>
      <c r="B25" s="17" t="s">
        <v>116</v>
      </c>
      <c r="C25" s="17" t="s">
        <v>141</v>
      </c>
      <c r="D25" s="17" t="s">
        <v>1073</v>
      </c>
      <c r="E25" s="17">
        <v>1</v>
      </c>
    </row>
    <row r="26">
      <c r="A26" s="17" t="s">
        <v>150</v>
      </c>
      <c r="B26" s="17" t="s">
        <v>116</v>
      </c>
      <c r="C26" s="17" t="s">
        <v>141</v>
      </c>
      <c r="D26" s="17" t="s">
        <v>1074</v>
      </c>
      <c r="E26" s="17">
        <v>1</v>
      </c>
    </row>
    <row r="27">
      <c r="A27" s="17" t="s">
        <v>150</v>
      </c>
      <c r="B27" s="17" t="s">
        <v>116</v>
      </c>
      <c r="C27" s="17" t="s">
        <v>141</v>
      </c>
      <c r="D27" s="17" t="s">
        <v>1075</v>
      </c>
      <c r="E27" s="17">
        <v>1</v>
      </c>
    </row>
    <row r="28">
      <c r="A28" s="17" t="s">
        <v>150</v>
      </c>
      <c r="B28" s="17" t="s">
        <v>116</v>
      </c>
      <c r="C28" s="17" t="s">
        <v>141</v>
      </c>
      <c r="D28" s="17" t="s">
        <v>1076</v>
      </c>
      <c r="E28" s="17">
        <v>1</v>
      </c>
    </row>
    <row r="29">
      <c r="A29" s="17" t="s">
        <v>150</v>
      </c>
      <c r="B29" s="17" t="s">
        <v>116</v>
      </c>
      <c r="C29" s="17" t="s">
        <v>141</v>
      </c>
      <c r="D29" s="17" t="s">
        <v>1077</v>
      </c>
      <c r="E29" s="17">
        <v>1</v>
      </c>
    </row>
    <row r="30">
      <c r="A30" s="17" t="s">
        <v>150</v>
      </c>
      <c r="B30" s="17" t="s">
        <v>116</v>
      </c>
      <c r="C30" s="17" t="s">
        <v>141</v>
      </c>
      <c r="D30" s="17" t="s">
        <v>1078</v>
      </c>
      <c r="E30" s="17">
        <v>1</v>
      </c>
    </row>
    <row r="31">
      <c r="A31" s="17" t="s">
        <v>150</v>
      </c>
      <c r="B31" s="17" t="s">
        <v>116</v>
      </c>
      <c r="C31" s="17" t="s">
        <v>141</v>
      </c>
      <c r="D31" s="17" t="s">
        <v>1079</v>
      </c>
      <c r="E31" s="17">
        <v>1</v>
      </c>
    </row>
    <row r="32">
      <c r="A32" s="17" t="s">
        <v>150</v>
      </c>
      <c r="B32" s="17" t="s">
        <v>116</v>
      </c>
      <c r="C32" s="17" t="s">
        <v>141</v>
      </c>
      <c r="D32" s="17" t="s">
        <v>1080</v>
      </c>
      <c r="E32" s="17">
        <v>1</v>
      </c>
    </row>
    <row r="33">
      <c r="A33" s="17" t="s">
        <v>150</v>
      </c>
      <c r="B33" s="17" t="s">
        <v>116</v>
      </c>
      <c r="C33" s="17" t="s">
        <v>141</v>
      </c>
      <c r="D33" s="17" t="s">
        <v>1081</v>
      </c>
      <c r="E33" s="17">
        <v>1</v>
      </c>
    </row>
    <row r="34">
      <c r="A34" s="17" t="s">
        <v>150</v>
      </c>
      <c r="B34" s="17" t="s">
        <v>116</v>
      </c>
      <c r="C34" s="17" t="s">
        <v>141</v>
      </c>
      <c r="D34" s="17" t="s">
        <v>1082</v>
      </c>
      <c r="E34" s="17">
        <v>1</v>
      </c>
    </row>
    <row r="35">
      <c r="A35" s="17" t="s">
        <v>150</v>
      </c>
      <c r="B35" s="17" t="s">
        <v>116</v>
      </c>
      <c r="C35" s="17" t="s">
        <v>141</v>
      </c>
      <c r="D35" s="17" t="s">
        <v>1083</v>
      </c>
      <c r="E35" s="17">
        <v>1</v>
      </c>
    </row>
    <row r="36">
      <c r="A36" s="17" t="s">
        <v>150</v>
      </c>
      <c r="B36" s="17" t="s">
        <v>116</v>
      </c>
      <c r="C36" s="17" t="s">
        <v>141</v>
      </c>
      <c r="D36" s="17" t="s">
        <v>1084</v>
      </c>
      <c r="E36" s="17">
        <v>1</v>
      </c>
    </row>
    <row r="37">
      <c r="A37" s="17" t="s">
        <v>150</v>
      </c>
      <c r="B37" s="17" t="s">
        <v>116</v>
      </c>
      <c r="C37" s="17" t="s">
        <v>141</v>
      </c>
      <c r="D37" s="17" t="s">
        <v>1085</v>
      </c>
      <c r="E37" s="17">
        <v>1</v>
      </c>
    </row>
    <row r="38">
      <c r="A38" s="17" t="s">
        <v>150</v>
      </c>
      <c r="B38" s="17" t="s">
        <v>116</v>
      </c>
      <c r="C38" s="17" t="s">
        <v>141</v>
      </c>
      <c r="D38" s="17" t="s">
        <v>1086</v>
      </c>
      <c r="E38" s="17">
        <v>1</v>
      </c>
    </row>
    <row r="39">
      <c r="A39" s="17" t="s">
        <v>150</v>
      </c>
      <c r="B39" s="17" t="s">
        <v>116</v>
      </c>
      <c r="C39" s="17" t="s">
        <v>141</v>
      </c>
      <c r="D39" s="17" t="s">
        <v>1087</v>
      </c>
      <c r="E39" s="17">
        <v>1</v>
      </c>
    </row>
    <row r="40">
      <c r="A40" s="17" t="s">
        <v>150</v>
      </c>
      <c r="B40" s="17" t="s">
        <v>116</v>
      </c>
      <c r="C40" s="17" t="s">
        <v>141</v>
      </c>
      <c r="D40" s="17" t="s">
        <v>1088</v>
      </c>
      <c r="E40" s="17">
        <v>1</v>
      </c>
    </row>
    <row r="41">
      <c r="A41" s="17" t="s">
        <v>150</v>
      </c>
      <c r="B41" s="17" t="s">
        <v>116</v>
      </c>
      <c r="C41" s="17" t="s">
        <v>141</v>
      </c>
      <c r="D41" s="17" t="s">
        <v>1089</v>
      </c>
      <c r="E41" s="17">
        <v>1</v>
      </c>
    </row>
    <row r="42">
      <c r="A42" s="17" t="s">
        <v>150</v>
      </c>
      <c r="B42" s="17" t="s">
        <v>116</v>
      </c>
      <c r="C42" s="17" t="s">
        <v>141</v>
      </c>
      <c r="D42" s="17" t="s">
        <v>1090</v>
      </c>
      <c r="E42" s="17">
        <v>1</v>
      </c>
    </row>
    <row r="43">
      <c r="A43" s="17" t="s">
        <v>150</v>
      </c>
      <c r="B43" s="17" t="s">
        <v>116</v>
      </c>
      <c r="C43" s="17" t="s">
        <v>141</v>
      </c>
      <c r="D43" s="17" t="s">
        <v>1091</v>
      </c>
      <c r="E43" s="17">
        <v>1</v>
      </c>
    </row>
    <row r="44">
      <c r="A44" s="17" t="s">
        <v>150</v>
      </c>
      <c r="B44" s="17" t="s">
        <v>116</v>
      </c>
      <c r="C44" s="17" t="s">
        <v>141</v>
      </c>
      <c r="D44" s="17" t="s">
        <v>1092</v>
      </c>
      <c r="E44" s="17">
        <v>1</v>
      </c>
    </row>
    <row r="45">
      <c r="A45" s="17" t="s">
        <v>150</v>
      </c>
      <c r="B45" s="17" t="s">
        <v>116</v>
      </c>
      <c r="C45" s="17" t="s">
        <v>141</v>
      </c>
      <c r="D45" s="17" t="s">
        <v>1093</v>
      </c>
      <c r="E45" s="17">
        <v>1</v>
      </c>
    </row>
    <row r="46">
      <c r="A46" s="17" t="s">
        <v>150</v>
      </c>
      <c r="B46" s="17" t="s">
        <v>116</v>
      </c>
      <c r="C46" s="17" t="s">
        <v>141</v>
      </c>
      <c r="D46" s="17" t="s">
        <v>1094</v>
      </c>
      <c r="E46" s="17">
        <v>1</v>
      </c>
    </row>
    <row r="47">
      <c r="A47" s="17" t="s">
        <v>150</v>
      </c>
      <c r="B47" s="17" t="s">
        <v>116</v>
      </c>
      <c r="C47" s="17" t="s">
        <v>141</v>
      </c>
      <c r="D47" s="17" t="s">
        <v>1095</v>
      </c>
      <c r="E47" s="17">
        <v>1</v>
      </c>
    </row>
    <row r="48">
      <c r="A48" s="17" t="s">
        <v>150</v>
      </c>
      <c r="B48" s="17" t="s">
        <v>116</v>
      </c>
      <c r="C48" s="17" t="s">
        <v>141</v>
      </c>
      <c r="D48" s="17" t="s">
        <v>1096</v>
      </c>
      <c r="E48" s="17">
        <v>1</v>
      </c>
    </row>
    <row r="49">
      <c r="A49" s="17" t="s">
        <v>150</v>
      </c>
      <c r="B49" s="17" t="s">
        <v>116</v>
      </c>
      <c r="C49" s="17" t="s">
        <v>141</v>
      </c>
      <c r="D49" s="17" t="s">
        <v>1097</v>
      </c>
      <c r="E49" s="17">
        <v>1</v>
      </c>
    </row>
    <row r="50">
      <c r="A50" s="17" t="s">
        <v>150</v>
      </c>
      <c r="B50" s="17" t="s">
        <v>116</v>
      </c>
      <c r="C50" s="17" t="s">
        <v>141</v>
      </c>
      <c r="D50" s="17" t="s">
        <v>1098</v>
      </c>
      <c r="E50" s="17">
        <v>1</v>
      </c>
    </row>
    <row r="51">
      <c r="A51" s="17" t="s">
        <v>150</v>
      </c>
      <c r="B51" s="17" t="s">
        <v>116</v>
      </c>
      <c r="C51" s="17" t="s">
        <v>141</v>
      </c>
      <c r="D51" s="17" t="s">
        <v>1099</v>
      </c>
      <c r="E51" s="17">
        <v>1</v>
      </c>
    </row>
    <row r="52">
      <c r="A52" s="17" t="s">
        <v>150</v>
      </c>
      <c r="B52" s="17" t="s">
        <v>116</v>
      </c>
      <c r="C52" s="17" t="s">
        <v>141</v>
      </c>
      <c r="D52" s="17" t="s">
        <v>1100</v>
      </c>
      <c r="E52" s="17">
        <v>1</v>
      </c>
    </row>
    <row r="53">
      <c r="A53" s="17" t="s">
        <v>150</v>
      </c>
      <c r="B53" s="17" t="s">
        <v>116</v>
      </c>
      <c r="C53" s="17" t="s">
        <v>141</v>
      </c>
      <c r="D53" s="17" t="s">
        <v>1101</v>
      </c>
      <c r="E53" s="17">
        <v>1</v>
      </c>
    </row>
    <row r="54">
      <c r="A54" s="17" t="s">
        <v>150</v>
      </c>
      <c r="B54" s="17" t="s">
        <v>116</v>
      </c>
      <c r="C54" s="17" t="s">
        <v>141</v>
      </c>
      <c r="D54" s="17" t="s">
        <v>1102</v>
      </c>
      <c r="E54" s="17">
        <v>1</v>
      </c>
    </row>
    <row r="55">
      <c r="A55" s="17" t="s">
        <v>150</v>
      </c>
      <c r="B55" s="17" t="s">
        <v>116</v>
      </c>
      <c r="C55" s="17" t="s">
        <v>141</v>
      </c>
      <c r="D55" s="17" t="s">
        <v>1103</v>
      </c>
      <c r="E55" s="17">
        <v>1</v>
      </c>
    </row>
    <row r="56">
      <c r="A56" s="17" t="s">
        <v>150</v>
      </c>
      <c r="B56" s="17" t="s">
        <v>116</v>
      </c>
      <c r="C56" s="17" t="s">
        <v>141</v>
      </c>
      <c r="D56" s="17" t="s">
        <v>1104</v>
      </c>
      <c r="E56" s="17">
        <v>1</v>
      </c>
    </row>
    <row r="57">
      <c r="A57" s="17" t="s">
        <v>150</v>
      </c>
      <c r="B57" s="17" t="s">
        <v>116</v>
      </c>
      <c r="C57" s="17" t="s">
        <v>141</v>
      </c>
      <c r="D57" s="17" t="s">
        <v>1105</v>
      </c>
      <c r="E57" s="17">
        <v>1</v>
      </c>
    </row>
    <row r="58">
      <c r="A58" s="17" t="s">
        <v>150</v>
      </c>
      <c r="B58" s="17" t="s">
        <v>116</v>
      </c>
      <c r="C58" s="17" t="s">
        <v>141</v>
      </c>
      <c r="D58" s="17" t="s">
        <v>1106</v>
      </c>
      <c r="E58" s="17">
        <v>1</v>
      </c>
    </row>
    <row r="59">
      <c r="A59" s="17" t="s">
        <v>150</v>
      </c>
      <c r="B59" s="17" t="s">
        <v>116</v>
      </c>
      <c r="C59" s="17" t="s">
        <v>141</v>
      </c>
      <c r="D59" s="17" t="s">
        <v>1107</v>
      </c>
      <c r="E59" s="17">
        <v>1</v>
      </c>
    </row>
    <row r="60">
      <c r="A60" s="17" t="s">
        <v>150</v>
      </c>
      <c r="B60" s="17" t="s">
        <v>116</v>
      </c>
      <c r="C60" s="17" t="s">
        <v>141</v>
      </c>
      <c r="D60" s="17" t="s">
        <v>1108</v>
      </c>
      <c r="E60" s="17">
        <v>1</v>
      </c>
    </row>
    <row r="61">
      <c r="A61" s="17" t="s">
        <v>150</v>
      </c>
      <c r="B61" s="17" t="s">
        <v>116</v>
      </c>
      <c r="C61" s="17" t="s">
        <v>141</v>
      </c>
      <c r="D61" s="17" t="s">
        <v>1109</v>
      </c>
      <c r="E61" s="17">
        <v>1</v>
      </c>
    </row>
    <row r="62">
      <c r="A62" s="17" t="s">
        <v>150</v>
      </c>
      <c r="B62" s="17" t="s">
        <v>116</v>
      </c>
      <c r="C62" s="17" t="s">
        <v>141</v>
      </c>
      <c r="D62" s="17" t="s">
        <v>1110</v>
      </c>
      <c r="E62" s="17">
        <v>1</v>
      </c>
    </row>
    <row r="63">
      <c r="A63" s="17" t="s">
        <v>150</v>
      </c>
      <c r="B63" s="17" t="s">
        <v>116</v>
      </c>
      <c r="C63" s="17" t="s">
        <v>141</v>
      </c>
      <c r="D63" s="17" t="s">
        <v>1111</v>
      </c>
      <c r="E63" s="17">
        <v>1</v>
      </c>
    </row>
    <row r="64">
      <c r="A64" s="17" t="s">
        <v>150</v>
      </c>
      <c r="B64" s="17" t="s">
        <v>116</v>
      </c>
      <c r="C64" s="17" t="s">
        <v>141</v>
      </c>
      <c r="D64" s="17" t="s">
        <v>1112</v>
      </c>
      <c r="E64" s="17">
        <v>1</v>
      </c>
    </row>
    <row r="65">
      <c r="A65" s="17" t="s">
        <v>150</v>
      </c>
      <c r="B65" s="17" t="s">
        <v>116</v>
      </c>
      <c r="C65" s="17" t="s">
        <v>141</v>
      </c>
      <c r="D65" s="17" t="s">
        <v>1113</v>
      </c>
      <c r="E65" s="17">
        <v>1</v>
      </c>
    </row>
    <row r="66">
      <c r="A66" s="17" t="s">
        <v>150</v>
      </c>
      <c r="B66" s="17" t="s">
        <v>116</v>
      </c>
      <c r="C66" s="17" t="s">
        <v>141</v>
      </c>
      <c r="D66" s="17" t="s">
        <v>1114</v>
      </c>
      <c r="E66" s="17">
        <v>1</v>
      </c>
    </row>
    <row r="67">
      <c r="A67" s="17" t="s">
        <v>150</v>
      </c>
      <c r="B67" s="17" t="s">
        <v>116</v>
      </c>
      <c r="C67" s="17" t="s">
        <v>141</v>
      </c>
      <c r="D67" s="17" t="s">
        <v>1115</v>
      </c>
      <c r="E67" s="17">
        <v>1</v>
      </c>
    </row>
    <row r="68">
      <c r="A68" s="17" t="s">
        <v>150</v>
      </c>
      <c r="B68" s="17" t="s">
        <v>116</v>
      </c>
      <c r="C68" s="17" t="s">
        <v>141</v>
      </c>
      <c r="D68" s="17" t="s">
        <v>1116</v>
      </c>
      <c r="E68" s="17">
        <v>1</v>
      </c>
    </row>
    <row r="69">
      <c r="A69" s="17" t="s">
        <v>150</v>
      </c>
      <c r="B69" s="17" t="s">
        <v>116</v>
      </c>
      <c r="C69" s="17" t="s">
        <v>141</v>
      </c>
      <c r="D69" s="17" t="s">
        <v>1117</v>
      </c>
      <c r="E69" s="17">
        <v>1</v>
      </c>
    </row>
    <row r="70">
      <c r="A70" s="17" t="s">
        <v>150</v>
      </c>
      <c r="B70" s="17" t="s">
        <v>116</v>
      </c>
      <c r="C70" s="17" t="s">
        <v>141</v>
      </c>
      <c r="D70" s="17" t="s">
        <v>1118</v>
      </c>
      <c r="E70" s="17">
        <v>1</v>
      </c>
    </row>
    <row r="71">
      <c r="A71" s="17" t="s">
        <v>150</v>
      </c>
      <c r="B71" s="17" t="s">
        <v>116</v>
      </c>
      <c r="C71" s="17" t="s">
        <v>141</v>
      </c>
      <c r="D71" s="17" t="s">
        <v>1119</v>
      </c>
      <c r="E71" s="17">
        <v>1</v>
      </c>
    </row>
    <row r="72">
      <c r="A72" s="17" t="s">
        <v>150</v>
      </c>
      <c r="B72" s="17" t="s">
        <v>116</v>
      </c>
      <c r="C72" s="17" t="s">
        <v>141</v>
      </c>
      <c r="D72" s="17" t="s">
        <v>1120</v>
      </c>
      <c r="E72" s="17">
        <v>1</v>
      </c>
    </row>
    <row r="73">
      <c r="A73" s="17" t="s">
        <v>150</v>
      </c>
      <c r="B73" s="17" t="s">
        <v>116</v>
      </c>
      <c r="C73" s="17" t="s">
        <v>141</v>
      </c>
      <c r="D73" s="17" t="s">
        <v>1121</v>
      </c>
      <c r="E73" s="17">
        <v>1</v>
      </c>
    </row>
    <row r="74">
      <c r="A74" s="17" t="s">
        <v>150</v>
      </c>
      <c r="B74" s="17" t="s">
        <v>116</v>
      </c>
      <c r="C74" s="17" t="s">
        <v>141</v>
      </c>
      <c r="D74" s="17" t="s">
        <v>1122</v>
      </c>
      <c r="E74" s="17">
        <v>1</v>
      </c>
    </row>
    <row r="75">
      <c r="A75" s="17" t="s">
        <v>150</v>
      </c>
      <c r="B75" s="17" t="s">
        <v>116</v>
      </c>
      <c r="C75" s="17" t="s">
        <v>141</v>
      </c>
      <c r="D75" s="17" t="s">
        <v>1123</v>
      </c>
      <c r="E75" s="17">
        <v>1</v>
      </c>
    </row>
    <row r="76">
      <c r="A76" s="17" t="s">
        <v>150</v>
      </c>
      <c r="B76" s="17" t="s">
        <v>116</v>
      </c>
      <c r="C76" s="17" t="s">
        <v>141</v>
      </c>
      <c r="D76" s="17" t="s">
        <v>1124</v>
      </c>
      <c r="E76" s="17">
        <v>1</v>
      </c>
    </row>
    <row r="77">
      <c r="A77" s="17" t="s">
        <v>150</v>
      </c>
      <c r="B77" s="17" t="s">
        <v>116</v>
      </c>
      <c r="C77" s="17" t="s">
        <v>141</v>
      </c>
      <c r="D77" s="17" t="s">
        <v>1125</v>
      </c>
      <c r="E77" s="17">
        <v>1</v>
      </c>
    </row>
    <row r="78">
      <c r="A78" s="17" t="s">
        <v>150</v>
      </c>
      <c r="B78" s="17" t="s">
        <v>116</v>
      </c>
      <c r="C78" s="17" t="s">
        <v>141</v>
      </c>
      <c r="D78" s="17" t="s">
        <v>1126</v>
      </c>
      <c r="E78" s="17">
        <v>1</v>
      </c>
    </row>
    <row r="79">
      <c r="A79" s="17" t="s">
        <v>150</v>
      </c>
      <c r="B79" s="17" t="s">
        <v>116</v>
      </c>
      <c r="C79" s="17" t="s">
        <v>141</v>
      </c>
      <c r="D79" s="17" t="s">
        <v>1127</v>
      </c>
      <c r="E79" s="17">
        <v>1</v>
      </c>
    </row>
    <row r="80">
      <c r="A80" s="17" t="s">
        <v>150</v>
      </c>
      <c r="B80" s="17" t="s">
        <v>116</v>
      </c>
      <c r="C80" s="17" t="s">
        <v>141</v>
      </c>
      <c r="D80" s="17" t="s">
        <v>1128</v>
      </c>
      <c r="E80" s="17">
        <v>1</v>
      </c>
    </row>
    <row r="81">
      <c r="A81" s="17" t="s">
        <v>150</v>
      </c>
      <c r="B81" s="17" t="s">
        <v>116</v>
      </c>
      <c r="C81" s="17" t="s">
        <v>141</v>
      </c>
      <c r="D81" s="17" t="s">
        <v>1129</v>
      </c>
      <c r="E81" s="17">
        <v>1</v>
      </c>
    </row>
    <row r="82">
      <c r="A82" s="1" t="s">
        <v>78</v>
      </c>
      <c r="B82" s="1" t="s">
        <v>78</v>
      </c>
      <c r="C82" s="1">
        <f>SUBTOTAL(103,Elements13_7_131[Elemento])</f>
      </c>
      <c r="D82" s="1" t="s">
        <v>78</v>
      </c>
      <c r="E82" s="1">
        <f>SUBTOTAL(109,Elements13_7_131[Totais:])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3.xml><?xml version="1.0" encoding="utf-8"?>
<worksheet xmlns:r="http://schemas.openxmlformats.org/officeDocument/2006/relationships" xmlns="http://schemas.openxmlformats.org/spreadsheetml/2006/main">
  <sheetPr>
    <tabColor rgb="FFDFF0D8"/>
  </sheetPr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12</v>
      </c>
      <c r="B2" s="12" t="s">
        <v>13</v>
      </c>
      <c r="C2" s="12" t="s">
        <v>14</v>
      </c>
      <c r="D2" s="12" t="s">
        <v>15</v>
      </c>
      <c r="E2" s="12" t="s">
        <v>16</v>
      </c>
      <c r="F2" s="12" t="s">
        <v>17</v>
      </c>
      <c r="G2" s="12">
        <v>10.902962</v>
      </c>
      <c r="H2" s="12">
        <v>13.067199957000001</v>
      </c>
      <c r="I2" s="12">
        <v>277.15531108797006</v>
      </c>
    </row>
    <row r="5">
      <c r="A5" s="14" t="s">
        <v>72</v>
      </c>
      <c r="B5" s="14" t="s">
        <v>72</v>
      </c>
      <c r="C5" s="14" t="s">
        <v>72</v>
      </c>
      <c r="D5" s="14" t="s">
        <v>72</v>
      </c>
      <c r="E5" s="14" t="s">
        <v>72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73</v>
      </c>
      <c r="C7" s="16" t="s">
        <v>74</v>
      </c>
      <c r="D7" s="16" t="s">
        <v>75</v>
      </c>
      <c r="E7" s="16" t="s">
        <v>9</v>
      </c>
    </row>
    <row r="8">
      <c r="A8" s="17">
        <v>1</v>
      </c>
      <c r="B8" s="17" t="s">
        <v>76</v>
      </c>
      <c r="C8" s="17">
        <v>12</v>
      </c>
      <c r="D8" s="17" t="s">
        <v>77</v>
      </c>
      <c r="E8" s="17">
        <v>6.2562160474069195</v>
      </c>
    </row>
    <row r="9">
      <c r="A9" s="17" t="s">
        <v>78</v>
      </c>
      <c r="B9" s="17" t="s">
        <v>78</v>
      </c>
      <c r="C9" s="17">
        <f>SUBTOTAL(109,Criteria_Summary13.7.1[Elementos])</f>
      </c>
      <c r="D9" s="17" t="s">
        <v>78</v>
      </c>
      <c r="E9" s="17">
        <f>SUBTOTAL(109,Criteria_Summary13.7.1[Total])</f>
      </c>
    </row>
    <row r="10">
      <c r="A10" s="18" t="s">
        <v>79</v>
      </c>
      <c r="B10" s="18">
        <v>3.39</v>
      </c>
      <c r="C10" s="19"/>
      <c r="D10" s="19"/>
      <c r="E10" s="18">
        <v>21.21</v>
      </c>
    </row>
    <row r="13">
      <c r="A13" s="18" t="s">
        <v>77</v>
      </c>
      <c r="B13" s="18" t="s">
        <v>77</v>
      </c>
      <c r="C13" s="18" t="s">
        <v>77</v>
      </c>
      <c r="D13" s="18" t="s">
        <v>77</v>
      </c>
      <c r="E13" s="18" t="s">
        <v>77</v>
      </c>
    </row>
    <row r="14">
      <c r="A14" s="20"/>
      <c r="B14" s="20"/>
      <c r="C14" s="20"/>
      <c r="D14" s="20"/>
      <c r="E14" s="20"/>
    </row>
    <row r="15">
      <c r="A15" s="21" t="s">
        <v>73</v>
      </c>
      <c r="B15" s="21" t="s">
        <v>74</v>
      </c>
      <c r="C15" s="21" t="s">
        <v>80</v>
      </c>
      <c r="D15" s="21" t="s">
        <v>80</v>
      </c>
      <c r="E15" s="21" t="s">
        <v>9</v>
      </c>
    </row>
    <row r="16">
      <c r="A16" s="17" t="s">
        <v>76</v>
      </c>
      <c r="B16" s="17">
        <v>12</v>
      </c>
      <c r="C16" s="17" t="s">
        <v>81</v>
      </c>
      <c r="D16" s="17" t="s">
        <v>81</v>
      </c>
      <c r="E16" s="17">
        <v>6.2562160474069195</v>
      </c>
    </row>
    <row r="18">
      <c r="A18" s="22" t="s">
        <v>82</v>
      </c>
      <c r="B18" s="22" t="s">
        <v>82</v>
      </c>
      <c r="C18" s="22" t="s">
        <v>82</v>
      </c>
      <c r="D18" s="22" t="s">
        <v>82</v>
      </c>
      <c r="E18" s="22" t="s">
        <v>82</v>
      </c>
    </row>
    <row r="19">
      <c r="A19" s="21" t="s">
        <v>83</v>
      </c>
      <c r="B19" s="21"/>
      <c r="C19" s="21"/>
      <c r="D19" s="21" t="s">
        <v>73</v>
      </c>
      <c r="E19" s="21"/>
    </row>
    <row r="20">
      <c r="A20" s="17" t="s">
        <v>84</v>
      </c>
      <c r="B20" s="17" t="s">
        <v>84</v>
      </c>
      <c r="C20" s="17" t="s">
        <v>84</v>
      </c>
      <c r="D20" s="17" t="s">
        <v>85</v>
      </c>
      <c r="E20" s="17" t="s">
        <v>86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30.xml><?xml version="1.0" encoding="utf-8"?>
<worksheet xmlns:r="http://schemas.openxmlformats.org/officeDocument/2006/relationships" xmlns="http://schemas.openxmlformats.org/spreadsheetml/2006/main">
  <dimension ref="A1:E59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70</v>
      </c>
      <c r="B1" s="9" t="s">
        <v>70</v>
      </c>
      <c r="C1" s="9" t="s">
        <v>70</v>
      </c>
      <c r="D1" s="9" t="s">
        <v>70</v>
      </c>
      <c r="E1" s="9" t="s">
        <v>70</v>
      </c>
    </row>
    <row r="2">
      <c r="A2" s="9" t="s">
        <v>70</v>
      </c>
      <c r="B2" s="9" t="s">
        <v>70</v>
      </c>
      <c r="C2" s="9" t="s">
        <v>70</v>
      </c>
      <c r="D2" s="9" t="s">
        <v>70</v>
      </c>
      <c r="E2" s="9" t="s">
        <v>70</v>
      </c>
    </row>
    <row r="4">
      <c r="A4" s="18" t="s">
        <v>111</v>
      </c>
      <c r="B4" s="18" t="s">
        <v>111</v>
      </c>
      <c r="C4" s="18" t="s">
        <v>111</v>
      </c>
      <c r="D4" s="18" t="s">
        <v>111</v>
      </c>
      <c r="E4" s="18" t="s">
        <v>111</v>
      </c>
    </row>
    <row r="5">
      <c r="A5" s="23" t="s">
        <v>78</v>
      </c>
      <c r="B5" s="23" t="s">
        <v>78</v>
      </c>
      <c r="C5" s="23" t="s">
        <v>78</v>
      </c>
      <c r="D5" s="23" t="s">
        <v>78</v>
      </c>
      <c r="E5" s="23" t="s">
        <v>78</v>
      </c>
    </row>
    <row r="6">
      <c r="A6" s="16" t="s">
        <v>145</v>
      </c>
      <c r="B6" s="16" t="s">
        <v>146</v>
      </c>
      <c r="C6" s="16" t="s">
        <v>147</v>
      </c>
      <c r="D6" s="16" t="s">
        <v>148</v>
      </c>
      <c r="E6" s="16" t="s">
        <v>149</v>
      </c>
    </row>
    <row r="7">
      <c r="A7" s="17" t="s">
        <v>150</v>
      </c>
      <c r="B7" s="17" t="s">
        <v>116</v>
      </c>
      <c r="C7" s="17" t="s">
        <v>144</v>
      </c>
      <c r="D7" s="17" t="s">
        <v>1130</v>
      </c>
      <c r="E7" s="17">
        <v>1</v>
      </c>
    </row>
    <row r="8">
      <c r="A8" s="17" t="s">
        <v>150</v>
      </c>
      <c r="B8" s="17" t="s">
        <v>116</v>
      </c>
      <c r="C8" s="17" t="s">
        <v>144</v>
      </c>
      <c r="D8" s="17" t="s">
        <v>1131</v>
      </c>
      <c r="E8" s="17">
        <v>1</v>
      </c>
    </row>
    <row r="9">
      <c r="A9" s="17" t="s">
        <v>150</v>
      </c>
      <c r="B9" s="17" t="s">
        <v>116</v>
      </c>
      <c r="C9" s="17" t="s">
        <v>144</v>
      </c>
      <c r="D9" s="17" t="s">
        <v>1132</v>
      </c>
      <c r="E9" s="17">
        <v>1</v>
      </c>
    </row>
    <row r="10">
      <c r="A10" s="17" t="s">
        <v>150</v>
      </c>
      <c r="B10" s="17" t="s">
        <v>116</v>
      </c>
      <c r="C10" s="17" t="s">
        <v>144</v>
      </c>
      <c r="D10" s="17" t="s">
        <v>1133</v>
      </c>
      <c r="E10" s="17">
        <v>1</v>
      </c>
    </row>
    <row r="11">
      <c r="A11" s="17" t="s">
        <v>150</v>
      </c>
      <c r="B11" s="17" t="s">
        <v>116</v>
      </c>
      <c r="C11" s="17" t="s">
        <v>144</v>
      </c>
      <c r="D11" s="17" t="s">
        <v>1134</v>
      </c>
      <c r="E11" s="17">
        <v>1</v>
      </c>
    </row>
    <row r="12">
      <c r="A12" s="17" t="s">
        <v>150</v>
      </c>
      <c r="B12" s="17" t="s">
        <v>116</v>
      </c>
      <c r="C12" s="17" t="s">
        <v>144</v>
      </c>
      <c r="D12" s="17" t="s">
        <v>1135</v>
      </c>
      <c r="E12" s="17">
        <v>1</v>
      </c>
    </row>
    <row r="13">
      <c r="A13" s="17" t="s">
        <v>150</v>
      </c>
      <c r="B13" s="17" t="s">
        <v>116</v>
      </c>
      <c r="C13" s="17" t="s">
        <v>144</v>
      </c>
      <c r="D13" s="17" t="s">
        <v>1136</v>
      </c>
      <c r="E13" s="17">
        <v>1</v>
      </c>
    </row>
    <row r="14">
      <c r="A14" s="17" t="s">
        <v>150</v>
      </c>
      <c r="B14" s="17" t="s">
        <v>116</v>
      </c>
      <c r="C14" s="17" t="s">
        <v>144</v>
      </c>
      <c r="D14" s="17" t="s">
        <v>1137</v>
      </c>
      <c r="E14" s="17">
        <v>1</v>
      </c>
    </row>
    <row r="15">
      <c r="A15" s="17" t="s">
        <v>150</v>
      </c>
      <c r="B15" s="17" t="s">
        <v>116</v>
      </c>
      <c r="C15" s="17" t="s">
        <v>144</v>
      </c>
      <c r="D15" s="17" t="s">
        <v>1138</v>
      </c>
      <c r="E15" s="17">
        <v>1</v>
      </c>
    </row>
    <row r="16">
      <c r="A16" s="17" t="s">
        <v>150</v>
      </c>
      <c r="B16" s="17" t="s">
        <v>116</v>
      </c>
      <c r="C16" s="17" t="s">
        <v>144</v>
      </c>
      <c r="D16" s="17" t="s">
        <v>1139</v>
      </c>
      <c r="E16" s="17">
        <v>1</v>
      </c>
    </row>
    <row r="17">
      <c r="A17" s="17" t="s">
        <v>150</v>
      </c>
      <c r="B17" s="17" t="s">
        <v>116</v>
      </c>
      <c r="C17" s="17" t="s">
        <v>144</v>
      </c>
      <c r="D17" s="17" t="s">
        <v>1140</v>
      </c>
      <c r="E17" s="17">
        <v>1</v>
      </c>
    </row>
    <row r="18">
      <c r="A18" s="17" t="s">
        <v>150</v>
      </c>
      <c r="B18" s="17" t="s">
        <v>116</v>
      </c>
      <c r="C18" s="17" t="s">
        <v>144</v>
      </c>
      <c r="D18" s="17" t="s">
        <v>1141</v>
      </c>
      <c r="E18" s="17">
        <v>1</v>
      </c>
    </row>
    <row r="19">
      <c r="A19" s="17" t="s">
        <v>150</v>
      </c>
      <c r="B19" s="17" t="s">
        <v>116</v>
      </c>
      <c r="C19" s="17" t="s">
        <v>144</v>
      </c>
      <c r="D19" s="17" t="s">
        <v>1142</v>
      </c>
      <c r="E19" s="17">
        <v>1</v>
      </c>
    </row>
    <row r="20">
      <c r="A20" s="17" t="s">
        <v>150</v>
      </c>
      <c r="B20" s="17" t="s">
        <v>116</v>
      </c>
      <c r="C20" s="17" t="s">
        <v>144</v>
      </c>
      <c r="D20" s="17" t="s">
        <v>1143</v>
      </c>
      <c r="E20" s="17">
        <v>1</v>
      </c>
    </row>
    <row r="21">
      <c r="A21" s="17" t="s">
        <v>150</v>
      </c>
      <c r="B21" s="17" t="s">
        <v>116</v>
      </c>
      <c r="C21" s="17" t="s">
        <v>144</v>
      </c>
      <c r="D21" s="17" t="s">
        <v>1144</v>
      </c>
      <c r="E21" s="17">
        <v>1</v>
      </c>
    </row>
    <row r="22">
      <c r="A22" s="17" t="s">
        <v>150</v>
      </c>
      <c r="B22" s="17" t="s">
        <v>116</v>
      </c>
      <c r="C22" s="17" t="s">
        <v>144</v>
      </c>
      <c r="D22" s="17" t="s">
        <v>1145</v>
      </c>
      <c r="E22" s="17">
        <v>1</v>
      </c>
    </row>
    <row r="23">
      <c r="A23" s="17" t="s">
        <v>150</v>
      </c>
      <c r="B23" s="17" t="s">
        <v>116</v>
      </c>
      <c r="C23" s="17" t="s">
        <v>144</v>
      </c>
      <c r="D23" s="17" t="s">
        <v>1146</v>
      </c>
      <c r="E23" s="17">
        <v>1</v>
      </c>
    </row>
    <row r="24">
      <c r="A24" s="17" t="s">
        <v>150</v>
      </c>
      <c r="B24" s="17" t="s">
        <v>116</v>
      </c>
      <c r="C24" s="17" t="s">
        <v>144</v>
      </c>
      <c r="D24" s="17" t="s">
        <v>1147</v>
      </c>
      <c r="E24" s="17">
        <v>1</v>
      </c>
    </row>
    <row r="25">
      <c r="A25" s="17" t="s">
        <v>150</v>
      </c>
      <c r="B25" s="17" t="s">
        <v>116</v>
      </c>
      <c r="C25" s="17" t="s">
        <v>144</v>
      </c>
      <c r="D25" s="17" t="s">
        <v>1148</v>
      </c>
      <c r="E25" s="17">
        <v>1</v>
      </c>
    </row>
    <row r="26">
      <c r="A26" s="17" t="s">
        <v>150</v>
      </c>
      <c r="B26" s="17" t="s">
        <v>116</v>
      </c>
      <c r="C26" s="17" t="s">
        <v>144</v>
      </c>
      <c r="D26" s="17" t="s">
        <v>1149</v>
      </c>
      <c r="E26" s="17">
        <v>1</v>
      </c>
    </row>
    <row r="27">
      <c r="A27" s="17" t="s">
        <v>150</v>
      </c>
      <c r="B27" s="17" t="s">
        <v>116</v>
      </c>
      <c r="C27" s="17" t="s">
        <v>144</v>
      </c>
      <c r="D27" s="17" t="s">
        <v>1150</v>
      </c>
      <c r="E27" s="17">
        <v>1</v>
      </c>
    </row>
    <row r="28">
      <c r="A28" s="17" t="s">
        <v>150</v>
      </c>
      <c r="B28" s="17" t="s">
        <v>116</v>
      </c>
      <c r="C28" s="17" t="s">
        <v>144</v>
      </c>
      <c r="D28" s="17" t="s">
        <v>1151</v>
      </c>
      <c r="E28" s="17">
        <v>1</v>
      </c>
    </row>
    <row r="29">
      <c r="A29" s="17" t="s">
        <v>150</v>
      </c>
      <c r="B29" s="17" t="s">
        <v>116</v>
      </c>
      <c r="C29" s="17" t="s">
        <v>144</v>
      </c>
      <c r="D29" s="17" t="s">
        <v>1152</v>
      </c>
      <c r="E29" s="17">
        <v>1</v>
      </c>
    </row>
    <row r="30">
      <c r="A30" s="17" t="s">
        <v>150</v>
      </c>
      <c r="B30" s="17" t="s">
        <v>116</v>
      </c>
      <c r="C30" s="17" t="s">
        <v>144</v>
      </c>
      <c r="D30" s="17" t="s">
        <v>1153</v>
      </c>
      <c r="E30" s="17">
        <v>1</v>
      </c>
    </row>
    <row r="31">
      <c r="A31" s="17" t="s">
        <v>150</v>
      </c>
      <c r="B31" s="17" t="s">
        <v>116</v>
      </c>
      <c r="C31" s="17" t="s">
        <v>144</v>
      </c>
      <c r="D31" s="17" t="s">
        <v>1154</v>
      </c>
      <c r="E31" s="17">
        <v>1</v>
      </c>
    </row>
    <row r="32">
      <c r="A32" s="17" t="s">
        <v>150</v>
      </c>
      <c r="B32" s="17" t="s">
        <v>116</v>
      </c>
      <c r="C32" s="17" t="s">
        <v>144</v>
      </c>
      <c r="D32" s="17" t="s">
        <v>1155</v>
      </c>
      <c r="E32" s="17">
        <v>1</v>
      </c>
    </row>
    <row r="33">
      <c r="A33" s="17" t="s">
        <v>150</v>
      </c>
      <c r="B33" s="17" t="s">
        <v>116</v>
      </c>
      <c r="C33" s="17" t="s">
        <v>144</v>
      </c>
      <c r="D33" s="17" t="s">
        <v>1156</v>
      </c>
      <c r="E33" s="17">
        <v>1</v>
      </c>
    </row>
    <row r="34">
      <c r="A34" s="17" t="s">
        <v>150</v>
      </c>
      <c r="B34" s="17" t="s">
        <v>116</v>
      </c>
      <c r="C34" s="17" t="s">
        <v>144</v>
      </c>
      <c r="D34" s="17" t="s">
        <v>1157</v>
      </c>
      <c r="E34" s="17">
        <v>1</v>
      </c>
    </row>
    <row r="35">
      <c r="A35" s="17" t="s">
        <v>150</v>
      </c>
      <c r="B35" s="17" t="s">
        <v>116</v>
      </c>
      <c r="C35" s="17" t="s">
        <v>144</v>
      </c>
      <c r="D35" s="17" t="s">
        <v>1158</v>
      </c>
      <c r="E35" s="17">
        <v>1</v>
      </c>
    </row>
    <row r="36">
      <c r="A36" s="17" t="s">
        <v>150</v>
      </c>
      <c r="B36" s="17" t="s">
        <v>116</v>
      </c>
      <c r="C36" s="17" t="s">
        <v>144</v>
      </c>
      <c r="D36" s="17" t="s">
        <v>1159</v>
      </c>
      <c r="E36" s="17">
        <v>1</v>
      </c>
    </row>
    <row r="37">
      <c r="A37" s="17" t="s">
        <v>150</v>
      </c>
      <c r="B37" s="17" t="s">
        <v>116</v>
      </c>
      <c r="C37" s="17" t="s">
        <v>144</v>
      </c>
      <c r="D37" s="17" t="s">
        <v>1160</v>
      </c>
      <c r="E37" s="17">
        <v>1</v>
      </c>
    </row>
    <row r="38">
      <c r="A38" s="17" t="s">
        <v>150</v>
      </c>
      <c r="B38" s="17" t="s">
        <v>116</v>
      </c>
      <c r="C38" s="17" t="s">
        <v>144</v>
      </c>
      <c r="D38" s="17" t="s">
        <v>1161</v>
      </c>
      <c r="E38" s="17">
        <v>1</v>
      </c>
    </row>
    <row r="39">
      <c r="A39" s="17" t="s">
        <v>150</v>
      </c>
      <c r="B39" s="17" t="s">
        <v>116</v>
      </c>
      <c r="C39" s="17" t="s">
        <v>144</v>
      </c>
      <c r="D39" s="17" t="s">
        <v>1162</v>
      </c>
      <c r="E39" s="17">
        <v>1</v>
      </c>
    </row>
    <row r="40">
      <c r="A40" s="17" t="s">
        <v>150</v>
      </c>
      <c r="B40" s="17" t="s">
        <v>116</v>
      </c>
      <c r="C40" s="17" t="s">
        <v>144</v>
      </c>
      <c r="D40" s="17" t="s">
        <v>1163</v>
      </c>
      <c r="E40" s="17">
        <v>1</v>
      </c>
    </row>
    <row r="41">
      <c r="A41" s="17" t="s">
        <v>150</v>
      </c>
      <c r="B41" s="17" t="s">
        <v>116</v>
      </c>
      <c r="C41" s="17" t="s">
        <v>144</v>
      </c>
      <c r="D41" s="17" t="s">
        <v>1164</v>
      </c>
      <c r="E41" s="17">
        <v>1</v>
      </c>
    </row>
    <row r="42">
      <c r="A42" s="17" t="s">
        <v>150</v>
      </c>
      <c r="B42" s="17" t="s">
        <v>116</v>
      </c>
      <c r="C42" s="17" t="s">
        <v>144</v>
      </c>
      <c r="D42" s="17" t="s">
        <v>1165</v>
      </c>
      <c r="E42" s="17">
        <v>1</v>
      </c>
    </row>
    <row r="43">
      <c r="A43" s="17" t="s">
        <v>150</v>
      </c>
      <c r="B43" s="17" t="s">
        <v>116</v>
      </c>
      <c r="C43" s="17" t="s">
        <v>144</v>
      </c>
      <c r="D43" s="17" t="s">
        <v>1166</v>
      </c>
      <c r="E43" s="17">
        <v>1</v>
      </c>
    </row>
    <row r="44">
      <c r="A44" s="17" t="s">
        <v>150</v>
      </c>
      <c r="B44" s="17" t="s">
        <v>116</v>
      </c>
      <c r="C44" s="17" t="s">
        <v>144</v>
      </c>
      <c r="D44" s="17" t="s">
        <v>1167</v>
      </c>
      <c r="E44" s="17">
        <v>1</v>
      </c>
    </row>
    <row r="45">
      <c r="A45" s="17" t="s">
        <v>150</v>
      </c>
      <c r="B45" s="17" t="s">
        <v>116</v>
      </c>
      <c r="C45" s="17" t="s">
        <v>144</v>
      </c>
      <c r="D45" s="17" t="s">
        <v>1168</v>
      </c>
      <c r="E45" s="17">
        <v>1</v>
      </c>
    </row>
    <row r="46">
      <c r="A46" s="17" t="s">
        <v>150</v>
      </c>
      <c r="B46" s="17" t="s">
        <v>116</v>
      </c>
      <c r="C46" s="17" t="s">
        <v>144</v>
      </c>
      <c r="D46" s="17" t="s">
        <v>1169</v>
      </c>
      <c r="E46" s="17">
        <v>1</v>
      </c>
    </row>
    <row r="47">
      <c r="A47" s="17" t="s">
        <v>150</v>
      </c>
      <c r="B47" s="17" t="s">
        <v>116</v>
      </c>
      <c r="C47" s="17" t="s">
        <v>144</v>
      </c>
      <c r="D47" s="17" t="s">
        <v>1170</v>
      </c>
      <c r="E47" s="17">
        <v>1</v>
      </c>
    </row>
    <row r="48">
      <c r="A48" s="17" t="s">
        <v>150</v>
      </c>
      <c r="B48" s="17" t="s">
        <v>116</v>
      </c>
      <c r="C48" s="17" t="s">
        <v>144</v>
      </c>
      <c r="D48" s="17" t="s">
        <v>1171</v>
      </c>
      <c r="E48" s="17">
        <v>1</v>
      </c>
    </row>
    <row r="49">
      <c r="A49" s="17" t="s">
        <v>150</v>
      </c>
      <c r="B49" s="17" t="s">
        <v>116</v>
      </c>
      <c r="C49" s="17" t="s">
        <v>144</v>
      </c>
      <c r="D49" s="17" t="s">
        <v>1172</v>
      </c>
      <c r="E49" s="17">
        <v>1</v>
      </c>
    </row>
    <row r="50">
      <c r="A50" s="17" t="s">
        <v>150</v>
      </c>
      <c r="B50" s="17" t="s">
        <v>116</v>
      </c>
      <c r="C50" s="17" t="s">
        <v>144</v>
      </c>
      <c r="D50" s="17" t="s">
        <v>1173</v>
      </c>
      <c r="E50" s="17">
        <v>1</v>
      </c>
    </row>
    <row r="51">
      <c r="A51" s="17" t="s">
        <v>150</v>
      </c>
      <c r="B51" s="17" t="s">
        <v>116</v>
      </c>
      <c r="C51" s="17" t="s">
        <v>144</v>
      </c>
      <c r="D51" s="17" t="s">
        <v>1174</v>
      </c>
      <c r="E51" s="17">
        <v>1</v>
      </c>
    </row>
    <row r="52">
      <c r="A52" s="17" t="s">
        <v>150</v>
      </c>
      <c r="B52" s="17" t="s">
        <v>116</v>
      </c>
      <c r="C52" s="17" t="s">
        <v>144</v>
      </c>
      <c r="D52" s="17" t="s">
        <v>1175</v>
      </c>
      <c r="E52" s="17">
        <v>1</v>
      </c>
    </row>
    <row r="53">
      <c r="A53" s="17" t="s">
        <v>150</v>
      </c>
      <c r="B53" s="17" t="s">
        <v>116</v>
      </c>
      <c r="C53" s="17" t="s">
        <v>144</v>
      </c>
      <c r="D53" s="17" t="s">
        <v>1176</v>
      </c>
      <c r="E53" s="17">
        <v>1</v>
      </c>
    </row>
    <row r="54">
      <c r="A54" s="17" t="s">
        <v>150</v>
      </c>
      <c r="B54" s="17" t="s">
        <v>116</v>
      </c>
      <c r="C54" s="17" t="s">
        <v>144</v>
      </c>
      <c r="D54" s="17" t="s">
        <v>1177</v>
      </c>
      <c r="E54" s="17">
        <v>1</v>
      </c>
    </row>
    <row r="55">
      <c r="A55" s="17" t="s">
        <v>150</v>
      </c>
      <c r="B55" s="17" t="s">
        <v>116</v>
      </c>
      <c r="C55" s="17" t="s">
        <v>144</v>
      </c>
      <c r="D55" s="17" t="s">
        <v>1178</v>
      </c>
      <c r="E55" s="17">
        <v>1</v>
      </c>
    </row>
    <row r="56">
      <c r="A56" s="17" t="s">
        <v>150</v>
      </c>
      <c r="B56" s="17" t="s">
        <v>116</v>
      </c>
      <c r="C56" s="17" t="s">
        <v>144</v>
      </c>
      <c r="D56" s="17" t="s">
        <v>1179</v>
      </c>
      <c r="E56" s="17">
        <v>1</v>
      </c>
    </row>
    <row r="57">
      <c r="A57" s="17" t="s">
        <v>150</v>
      </c>
      <c r="B57" s="17" t="s">
        <v>116</v>
      </c>
      <c r="C57" s="17" t="s">
        <v>144</v>
      </c>
      <c r="D57" s="17" t="s">
        <v>1180</v>
      </c>
      <c r="E57" s="17">
        <v>1</v>
      </c>
    </row>
    <row r="58">
      <c r="A58" s="17" t="s">
        <v>150</v>
      </c>
      <c r="B58" s="17" t="s">
        <v>116</v>
      </c>
      <c r="C58" s="17" t="s">
        <v>144</v>
      </c>
      <c r="D58" s="17" t="s">
        <v>1181</v>
      </c>
      <c r="E58" s="17">
        <v>1</v>
      </c>
    </row>
    <row r="59">
      <c r="A59" s="1" t="s">
        <v>78</v>
      </c>
      <c r="B59" s="1" t="s">
        <v>78</v>
      </c>
      <c r="C59" s="1">
        <f>SUBTOTAL(103,Elements13_7_141[Elemento])</f>
      </c>
      <c r="D59" s="1" t="s">
        <v>78</v>
      </c>
      <c r="E59" s="1">
        <f>SUBTOTAL(109,Elements13_7_141[Totais:])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4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18</v>
      </c>
      <c r="B2" s="12" t="s">
        <v>19</v>
      </c>
      <c r="C2" s="12" t="s">
        <v>14</v>
      </c>
      <c r="D2" s="12" t="s">
        <v>20</v>
      </c>
      <c r="E2" s="12" t="s">
        <v>16</v>
      </c>
      <c r="F2" s="12" t="s">
        <v>21</v>
      </c>
      <c r="G2" s="12">
        <v>46.26385</v>
      </c>
      <c r="H2" s="12">
        <v>55.447224225000006</v>
      </c>
      <c r="I2" s="12">
        <v>14874.2723705985</v>
      </c>
    </row>
    <row r="5">
      <c r="A5" s="14" t="s">
        <v>72</v>
      </c>
      <c r="B5" s="14" t="s">
        <v>72</v>
      </c>
      <c r="C5" s="14" t="s">
        <v>72</v>
      </c>
      <c r="D5" s="14" t="s">
        <v>72</v>
      </c>
      <c r="E5" s="14" t="s">
        <v>72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73</v>
      </c>
      <c r="C7" s="16" t="s">
        <v>74</v>
      </c>
      <c r="D7" s="16" t="s">
        <v>75</v>
      </c>
      <c r="E7" s="16" t="s">
        <v>9</v>
      </c>
    </row>
    <row r="8">
      <c r="A8" s="17">
        <v>1</v>
      </c>
      <c r="B8" s="17" t="s">
        <v>87</v>
      </c>
      <c r="C8" s="17">
        <v>139</v>
      </c>
      <c r="D8" s="17" t="s">
        <v>88</v>
      </c>
      <c r="E8" s="17">
        <v>268.26183327720543</v>
      </c>
    </row>
    <row r="9">
      <c r="A9" s="17" t="s">
        <v>78</v>
      </c>
      <c r="B9" s="17" t="s">
        <v>78</v>
      </c>
      <c r="C9" s="17">
        <f>SUBTOTAL(109,Criteria_Summary13.7.2[Elementos])</f>
      </c>
      <c r="D9" s="17" t="s">
        <v>78</v>
      </c>
      <c r="E9" s="17">
        <f>SUBTOTAL(109,Criteria_Summary13.7.2[Total])</f>
      </c>
    </row>
    <row r="10">
      <c r="A10" s="18" t="s">
        <v>89</v>
      </c>
      <c r="B10" s="18">
        <v>0</v>
      </c>
      <c r="C10" s="19"/>
      <c r="D10" s="19"/>
      <c r="E10" s="18">
        <v>268.26</v>
      </c>
    </row>
    <row r="13">
      <c r="A13" s="18" t="s">
        <v>88</v>
      </c>
      <c r="B13" s="18" t="s">
        <v>88</v>
      </c>
      <c r="C13" s="18" t="s">
        <v>88</v>
      </c>
      <c r="D13" s="18" t="s">
        <v>88</v>
      </c>
      <c r="E13" s="18" t="s">
        <v>88</v>
      </c>
    </row>
    <row r="14">
      <c r="A14" s="20"/>
      <c r="B14" s="20"/>
      <c r="C14" s="20"/>
      <c r="D14" s="20"/>
      <c r="E14" s="20"/>
    </row>
    <row r="15">
      <c r="A15" s="21" t="s">
        <v>73</v>
      </c>
      <c r="B15" s="21" t="s">
        <v>74</v>
      </c>
      <c r="C15" s="21" t="s">
        <v>80</v>
      </c>
      <c r="D15" s="21" t="s">
        <v>80</v>
      </c>
      <c r="E15" s="21" t="s">
        <v>9</v>
      </c>
    </row>
    <row r="16">
      <c r="A16" s="17" t="s">
        <v>87</v>
      </c>
      <c r="B16" s="17">
        <v>139</v>
      </c>
      <c r="C16" s="17" t="s">
        <v>81</v>
      </c>
      <c r="D16" s="17" t="s">
        <v>81</v>
      </c>
      <c r="E16" s="17">
        <v>268.26183327720543</v>
      </c>
    </row>
    <row r="18">
      <c r="A18" s="22" t="s">
        <v>82</v>
      </c>
      <c r="B18" s="22" t="s">
        <v>82</v>
      </c>
      <c r="C18" s="22" t="s">
        <v>82</v>
      </c>
      <c r="D18" s="22" t="s">
        <v>82</v>
      </c>
      <c r="E18" s="22" t="s">
        <v>82</v>
      </c>
    </row>
    <row r="19">
      <c r="A19" s="21" t="s">
        <v>83</v>
      </c>
      <c r="B19" s="21"/>
      <c r="C19" s="21"/>
      <c r="D19" s="21" t="s">
        <v>73</v>
      </c>
      <c r="E19" s="21"/>
    </row>
    <row r="20">
      <c r="A20" s="17" t="s">
        <v>90</v>
      </c>
      <c r="B20" s="17" t="s">
        <v>90</v>
      </c>
      <c r="C20" s="17" t="s">
        <v>90</v>
      </c>
      <c r="D20" s="17" t="s">
        <v>91</v>
      </c>
      <c r="E20" s="17" t="s">
        <v>86</v>
      </c>
    </row>
    <row r="22">
      <c r="A22" s="22" t="s">
        <v>92</v>
      </c>
      <c r="B22" s="22" t="s">
        <v>92</v>
      </c>
      <c r="C22" s="22" t="s">
        <v>92</v>
      </c>
      <c r="D22" s="22" t="s">
        <v>92</v>
      </c>
      <c r="E22" s="22" t="s">
        <v>92</v>
      </c>
    </row>
    <row r="23">
      <c r="A23" s="21" t="s">
        <v>73</v>
      </c>
      <c r="B23" s="21" t="s">
        <v>93</v>
      </c>
      <c r="C23" s="21" t="s">
        <v>94</v>
      </c>
      <c r="D23" s="21" t="s">
        <v>95</v>
      </c>
      <c r="E23" s="21"/>
    </row>
    <row r="24">
      <c r="A24" s="17" t="s">
        <v>96</v>
      </c>
      <c r="B24" s="17" t="s">
        <v>97</v>
      </c>
      <c r="C24" s="17" t="s">
        <v>98</v>
      </c>
      <c r="D24" s="17" t="s">
        <v>99</v>
      </c>
      <c r="E24" s="17" t="s">
        <v>100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  <mergeCell ref="A22:E22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5.xml><?xml version="1.0" encoding="utf-8"?>
<worksheet xmlns:r="http://schemas.openxmlformats.org/officeDocument/2006/relationships" xmlns="http://schemas.openxmlformats.org/spreadsheetml/2006/main">
  <sheetPr>
    <tabColor rgb="FFDFF0D8"/>
  </sheetPr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22</v>
      </c>
      <c r="B2" s="12" t="s">
        <v>23</v>
      </c>
      <c r="C2" s="12" t="s">
        <v>14</v>
      </c>
      <c r="D2" s="12" t="s">
        <v>24</v>
      </c>
      <c r="E2" s="12" t="s">
        <v>25</v>
      </c>
      <c r="F2" s="12" t="s">
        <v>101</v>
      </c>
      <c r="G2" s="12">
        <v>10.541824</v>
      </c>
      <c r="H2" s="12">
        <v>12.634376064000001</v>
      </c>
      <c r="I2" s="12">
        <v>404.30003404800004</v>
      </c>
    </row>
    <row r="5">
      <c r="A5" s="14" t="s">
        <v>72</v>
      </c>
      <c r="B5" s="14" t="s">
        <v>72</v>
      </c>
      <c r="C5" s="14" t="s">
        <v>72</v>
      </c>
      <c r="D5" s="14" t="s">
        <v>72</v>
      </c>
      <c r="E5" s="14" t="s">
        <v>72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73</v>
      </c>
      <c r="C7" s="16" t="s">
        <v>74</v>
      </c>
      <c r="D7" s="16" t="s">
        <v>75</v>
      </c>
      <c r="E7" s="16" t="s">
        <v>9</v>
      </c>
    </row>
    <row r="8">
      <c r="A8" s="17">
        <v>1</v>
      </c>
      <c r="B8" s="17" t="s">
        <v>76</v>
      </c>
      <c r="C8" s="17">
        <v>8</v>
      </c>
      <c r="D8" s="17" t="s">
        <v>102</v>
      </c>
      <c r="E8" s="17">
        <v>8</v>
      </c>
    </row>
    <row r="9">
      <c r="A9" s="17" t="s">
        <v>78</v>
      </c>
      <c r="B9" s="17" t="s">
        <v>78</v>
      </c>
      <c r="C9" s="17">
        <f>SUBTOTAL(109,Criteria_Summary13.7.3[Elementos])</f>
      </c>
      <c r="D9" s="17" t="s">
        <v>78</v>
      </c>
      <c r="E9" s="17">
        <f>SUBTOTAL(109,Criteria_Summary13.7.3[Total])</f>
      </c>
    </row>
    <row r="10">
      <c r="A10" s="18" t="s">
        <v>79</v>
      </c>
      <c r="B10" s="18">
        <v>4</v>
      </c>
      <c r="C10" s="19"/>
      <c r="D10" s="19"/>
      <c r="E10" s="18">
        <v>32</v>
      </c>
    </row>
    <row r="13">
      <c r="A13" s="18" t="s">
        <v>102</v>
      </c>
      <c r="B13" s="18" t="s">
        <v>102</v>
      </c>
      <c r="C13" s="18" t="s">
        <v>102</v>
      </c>
      <c r="D13" s="18" t="s">
        <v>102</v>
      </c>
      <c r="E13" s="18" t="s">
        <v>102</v>
      </c>
    </row>
    <row r="14">
      <c r="A14" s="20"/>
      <c r="B14" s="20"/>
      <c r="C14" s="20"/>
      <c r="D14" s="20"/>
      <c r="E14" s="20"/>
    </row>
    <row r="15">
      <c r="A15" s="21" t="s">
        <v>73</v>
      </c>
      <c r="B15" s="21" t="s">
        <v>74</v>
      </c>
      <c r="C15" s="21" t="s">
        <v>80</v>
      </c>
      <c r="D15" s="21" t="s">
        <v>80</v>
      </c>
      <c r="E15" s="21" t="s">
        <v>9</v>
      </c>
    </row>
    <row r="16">
      <c r="A16" s="17" t="s">
        <v>76</v>
      </c>
      <c r="B16" s="17">
        <v>8</v>
      </c>
      <c r="C16" s="17" t="s">
        <v>103</v>
      </c>
      <c r="D16" s="17" t="s">
        <v>103</v>
      </c>
      <c r="E16" s="17">
        <v>8</v>
      </c>
    </row>
    <row r="18">
      <c r="A18" s="22" t="s">
        <v>82</v>
      </c>
      <c r="B18" s="22" t="s">
        <v>82</v>
      </c>
      <c r="C18" s="22" t="s">
        <v>82</v>
      </c>
      <c r="D18" s="22" t="s">
        <v>82</v>
      </c>
      <c r="E18" s="22" t="s">
        <v>82</v>
      </c>
    </row>
    <row r="19">
      <c r="A19" s="21" t="s">
        <v>83</v>
      </c>
      <c r="B19" s="21"/>
      <c r="C19" s="21"/>
      <c r="D19" s="21" t="s">
        <v>73</v>
      </c>
      <c r="E19" s="21"/>
    </row>
    <row r="20">
      <c r="A20" s="17" t="s">
        <v>104</v>
      </c>
      <c r="B20" s="17" t="s">
        <v>104</v>
      </c>
      <c r="C20" s="17" t="s">
        <v>104</v>
      </c>
      <c r="D20" s="17" t="s">
        <v>105</v>
      </c>
      <c r="E20" s="17" t="s">
        <v>86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6.xml><?xml version="1.0" encoding="utf-8"?>
<worksheet xmlns:r="http://schemas.openxmlformats.org/officeDocument/2006/relationships" xmlns="http://schemas.openxmlformats.org/spreadsheetml/2006/main">
  <sheetPr>
    <tabColor rgb="FFDFF0D8"/>
  </sheetPr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27</v>
      </c>
      <c r="B2" s="12" t="s">
        <v>28</v>
      </c>
      <c r="C2" s="12" t="s">
        <v>29</v>
      </c>
      <c r="D2" s="12" t="s">
        <v>30</v>
      </c>
      <c r="E2" s="12" t="s">
        <v>25</v>
      </c>
      <c r="F2" s="12" t="s">
        <v>106</v>
      </c>
      <c r="G2" s="12">
        <v>322.216181676</v>
      </c>
      <c r="H2" s="12">
        <v>386.17609373868606</v>
      </c>
      <c r="I2" s="12">
        <v>386.17609373868606</v>
      </c>
    </row>
    <row r="5">
      <c r="A5" s="14" t="s">
        <v>72</v>
      </c>
      <c r="B5" s="14" t="s">
        <v>72</v>
      </c>
      <c r="C5" s="14" t="s">
        <v>72</v>
      </c>
      <c r="D5" s="14" t="s">
        <v>72</v>
      </c>
      <c r="E5" s="14" t="s">
        <v>72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73</v>
      </c>
      <c r="C7" s="16" t="s">
        <v>74</v>
      </c>
      <c r="D7" s="16" t="s">
        <v>75</v>
      </c>
      <c r="E7" s="16" t="s">
        <v>9</v>
      </c>
    </row>
    <row r="8">
      <c r="A8" s="17">
        <v>1</v>
      </c>
      <c r="B8" s="17" t="s">
        <v>76</v>
      </c>
      <c r="C8" s="17">
        <v>1</v>
      </c>
      <c r="D8" s="17" t="s">
        <v>107</v>
      </c>
      <c r="E8" s="17">
        <v>1</v>
      </c>
    </row>
    <row r="9">
      <c r="A9" s="17" t="s">
        <v>78</v>
      </c>
      <c r="B9" s="17" t="s">
        <v>78</v>
      </c>
      <c r="C9" s="17">
        <f>SUBTOTAL(109,Criteria_Summary13.7.4[Elementos])</f>
      </c>
      <c r="D9" s="17" t="s">
        <v>78</v>
      </c>
      <c r="E9" s="17">
        <f>SUBTOTAL(109,Criteria_Summary13.7.4[Total])</f>
      </c>
    </row>
    <row r="10">
      <c r="A10" s="18" t="s">
        <v>89</v>
      </c>
      <c r="B10" s="18">
        <v>0</v>
      </c>
      <c r="C10" s="19"/>
      <c r="D10" s="19"/>
      <c r="E10" s="18">
        <v>1</v>
      </c>
    </row>
    <row r="13">
      <c r="A13" s="18" t="s">
        <v>107</v>
      </c>
      <c r="B13" s="18" t="s">
        <v>107</v>
      </c>
      <c r="C13" s="18" t="s">
        <v>107</v>
      </c>
      <c r="D13" s="18" t="s">
        <v>107</v>
      </c>
      <c r="E13" s="18" t="s">
        <v>107</v>
      </c>
    </row>
    <row r="14">
      <c r="A14" s="20"/>
      <c r="B14" s="20"/>
      <c r="C14" s="20"/>
      <c r="D14" s="20"/>
      <c r="E14" s="20"/>
    </row>
    <row r="15">
      <c r="A15" s="21" t="s">
        <v>73</v>
      </c>
      <c r="B15" s="21" t="s">
        <v>74</v>
      </c>
      <c r="C15" s="21" t="s">
        <v>80</v>
      </c>
      <c r="D15" s="21" t="s">
        <v>80</v>
      </c>
      <c r="E15" s="21" t="s">
        <v>9</v>
      </c>
    </row>
    <row r="16">
      <c r="A16" s="17" t="s">
        <v>76</v>
      </c>
      <c r="B16" s="17">
        <v>1</v>
      </c>
      <c r="C16" s="17" t="s">
        <v>103</v>
      </c>
      <c r="D16" s="17" t="s">
        <v>103</v>
      </c>
      <c r="E16" s="17">
        <v>1</v>
      </c>
    </row>
    <row r="18">
      <c r="A18" s="22" t="s">
        <v>82</v>
      </c>
      <c r="B18" s="22" t="s">
        <v>82</v>
      </c>
      <c r="C18" s="22" t="s">
        <v>82</v>
      </c>
      <c r="D18" s="22" t="s">
        <v>82</v>
      </c>
      <c r="E18" s="22" t="s">
        <v>82</v>
      </c>
    </row>
    <row r="19">
      <c r="A19" s="21" t="s">
        <v>83</v>
      </c>
      <c r="B19" s="21"/>
      <c r="C19" s="21"/>
      <c r="D19" s="21" t="s">
        <v>73</v>
      </c>
      <c r="E19" s="21"/>
    </row>
    <row r="20">
      <c r="A20" s="17" t="s">
        <v>108</v>
      </c>
      <c r="B20" s="17" t="s">
        <v>108</v>
      </c>
      <c r="C20" s="17" t="s">
        <v>108</v>
      </c>
      <c r="D20" s="17" t="s">
        <v>109</v>
      </c>
      <c r="E20" s="17" t="s">
        <v>86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7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32</v>
      </c>
      <c r="B2" s="12" t="s">
        <v>33</v>
      </c>
      <c r="C2" s="12" t="s">
        <v>29</v>
      </c>
      <c r="D2" s="12" t="s">
        <v>34</v>
      </c>
      <c r="E2" s="12" t="s">
        <v>25</v>
      </c>
      <c r="F2" s="12" t="s">
        <v>110</v>
      </c>
      <c r="G2" s="12">
        <v>73.631431196</v>
      </c>
      <c r="H2" s="12">
        <v>88.247270288406</v>
      </c>
      <c r="I2" s="12">
        <v>1588.4508651913079</v>
      </c>
    </row>
    <row r="5">
      <c r="A5" s="14" t="s">
        <v>72</v>
      </c>
      <c r="B5" s="14" t="s">
        <v>72</v>
      </c>
      <c r="C5" s="14" t="s">
        <v>72</v>
      </c>
      <c r="D5" s="14" t="s">
        <v>72</v>
      </c>
      <c r="E5" s="14" t="s">
        <v>72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73</v>
      </c>
      <c r="C7" s="16" t="s">
        <v>74</v>
      </c>
      <c r="D7" s="16" t="s">
        <v>75</v>
      </c>
      <c r="E7" s="16" t="s">
        <v>9</v>
      </c>
    </row>
    <row r="8">
      <c r="A8" s="17">
        <v>1</v>
      </c>
      <c r="B8" s="17" t="s">
        <v>76</v>
      </c>
      <c r="C8" s="17">
        <v>18</v>
      </c>
      <c r="D8" s="17" t="s">
        <v>111</v>
      </c>
      <c r="E8" s="17">
        <v>18</v>
      </c>
    </row>
    <row r="9">
      <c r="A9" s="17" t="s">
        <v>78</v>
      </c>
      <c r="B9" s="17" t="s">
        <v>78</v>
      </c>
      <c r="C9" s="17">
        <f>SUBTOTAL(109,Criteria_Summary13.7.5[Elementos])</f>
      </c>
      <c r="D9" s="17" t="s">
        <v>78</v>
      </c>
      <c r="E9" s="17">
        <f>SUBTOTAL(109,Criteria_Summary13.7.5[Total])</f>
      </c>
    </row>
    <row r="10">
      <c r="A10" s="18" t="s">
        <v>89</v>
      </c>
      <c r="B10" s="18">
        <v>0</v>
      </c>
      <c r="C10" s="19"/>
      <c r="D10" s="19"/>
      <c r="E10" s="18">
        <v>18</v>
      </c>
    </row>
    <row r="13">
      <c r="A13" s="18" t="s">
        <v>111</v>
      </c>
      <c r="B13" s="18" t="s">
        <v>111</v>
      </c>
      <c r="C13" s="18" t="s">
        <v>111</v>
      </c>
      <c r="D13" s="18" t="s">
        <v>111</v>
      </c>
      <c r="E13" s="18" t="s">
        <v>111</v>
      </c>
    </row>
    <row r="14">
      <c r="A14" s="20"/>
      <c r="B14" s="20"/>
      <c r="C14" s="20"/>
      <c r="D14" s="20"/>
      <c r="E14" s="20"/>
    </row>
    <row r="15">
      <c r="A15" s="21" t="s">
        <v>73</v>
      </c>
      <c r="B15" s="21" t="s">
        <v>74</v>
      </c>
      <c r="C15" s="21" t="s">
        <v>80</v>
      </c>
      <c r="D15" s="21" t="s">
        <v>80</v>
      </c>
      <c r="E15" s="21" t="s">
        <v>9</v>
      </c>
    </row>
    <row r="16">
      <c r="A16" s="17" t="s">
        <v>76</v>
      </c>
      <c r="B16" s="17">
        <v>18</v>
      </c>
      <c r="C16" s="17" t="s">
        <v>112</v>
      </c>
      <c r="D16" s="17" t="s">
        <v>112</v>
      </c>
      <c r="E16" s="17">
        <v>18</v>
      </c>
    </row>
    <row r="18">
      <c r="A18" s="22" t="s">
        <v>113</v>
      </c>
      <c r="B18" s="22" t="s">
        <v>113</v>
      </c>
      <c r="C18" s="22" t="s">
        <v>113</v>
      </c>
      <c r="D18" s="22" t="s">
        <v>113</v>
      </c>
      <c r="E18" s="22" t="s">
        <v>113</v>
      </c>
    </row>
    <row r="19">
      <c r="A19" s="21" t="s">
        <v>114</v>
      </c>
      <c r="B19" s="21" t="s">
        <v>114</v>
      </c>
      <c r="C19" s="21" t="s">
        <v>114</v>
      </c>
      <c r="D19" s="21" t="s">
        <v>115</v>
      </c>
      <c r="E19" s="21"/>
    </row>
    <row r="20">
      <c r="A20" s="17"/>
      <c r="B20" s="17"/>
      <c r="C20" s="17"/>
      <c r="D20" s="17" t="s">
        <v>116</v>
      </c>
      <c r="E20" s="17" t="s">
        <v>86</v>
      </c>
    </row>
    <row r="22">
      <c r="A22" s="22" t="s">
        <v>82</v>
      </c>
      <c r="B22" s="22" t="s">
        <v>82</v>
      </c>
      <c r="C22" s="22" t="s">
        <v>82</v>
      </c>
      <c r="D22" s="22" t="s">
        <v>82</v>
      </c>
      <c r="E22" s="22" t="s">
        <v>82</v>
      </c>
    </row>
    <row r="23">
      <c r="A23" s="21" t="s">
        <v>83</v>
      </c>
      <c r="B23" s="21"/>
      <c r="C23" s="21"/>
      <c r="D23" s="21" t="s">
        <v>73</v>
      </c>
      <c r="E23" s="21"/>
    </row>
    <row r="24">
      <c r="A24" s="17" t="s">
        <v>117</v>
      </c>
      <c r="B24" s="17" t="s">
        <v>117</v>
      </c>
      <c r="C24" s="17" t="s">
        <v>117</v>
      </c>
      <c r="D24" s="17" t="s">
        <v>118</v>
      </c>
      <c r="E24" s="17" t="s">
        <v>86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8.xml><?xml version="1.0" encoding="utf-8"?>
<worksheet xmlns:r="http://schemas.openxmlformats.org/officeDocument/2006/relationships" xmlns="http://schemas.openxmlformats.org/spreadsheetml/2006/main">
  <sheetPr>
    <tabColor rgb="FFDFF0D8"/>
  </sheetPr>
  <dimension ref="A1:I21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36</v>
      </c>
      <c r="B2" s="12" t="s">
        <v>37</v>
      </c>
      <c r="C2" s="12" t="s">
        <v>14</v>
      </c>
      <c r="D2" s="12" t="s">
        <v>38</v>
      </c>
      <c r="E2" s="12" t="s">
        <v>25</v>
      </c>
      <c r="F2" s="12" t="s">
        <v>119</v>
      </c>
      <c r="G2" s="12">
        <v>55.018325</v>
      </c>
      <c r="H2" s="12">
        <v>65.9394625125</v>
      </c>
      <c r="I2" s="12">
        <v>3362.9125881375</v>
      </c>
    </row>
    <row r="5">
      <c r="A5" s="14" t="s">
        <v>72</v>
      </c>
      <c r="B5" s="14" t="s">
        <v>72</v>
      </c>
      <c r="C5" s="14" t="s">
        <v>72</v>
      </c>
      <c r="D5" s="14" t="s">
        <v>72</v>
      </c>
      <c r="E5" s="14" t="s">
        <v>72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73</v>
      </c>
      <c r="C7" s="16" t="s">
        <v>74</v>
      </c>
      <c r="D7" s="16" t="s">
        <v>75</v>
      </c>
      <c r="E7" s="16" t="s">
        <v>9</v>
      </c>
    </row>
    <row r="8">
      <c r="A8" s="17">
        <v>1</v>
      </c>
      <c r="B8" s="17" t="s">
        <v>76</v>
      </c>
      <c r="C8" s="17">
        <v>51</v>
      </c>
      <c r="D8" s="17" t="s">
        <v>107</v>
      </c>
      <c r="E8" s="17">
        <v>51</v>
      </c>
    </row>
    <row r="9">
      <c r="A9" s="17" t="s">
        <v>78</v>
      </c>
      <c r="B9" s="17" t="s">
        <v>78</v>
      </c>
      <c r="C9" s="17">
        <f>SUBTOTAL(109,Criteria_Summary13.7.6[Elementos])</f>
      </c>
      <c r="D9" s="17" t="s">
        <v>78</v>
      </c>
      <c r="E9" s="17">
        <f>SUBTOTAL(109,Criteria_Summary13.7.6[Total])</f>
      </c>
    </row>
    <row r="10">
      <c r="A10" s="18" t="s">
        <v>89</v>
      </c>
      <c r="B10" s="18">
        <v>0</v>
      </c>
      <c r="C10" s="19"/>
      <c r="D10" s="19"/>
      <c r="E10" s="18">
        <v>51</v>
      </c>
    </row>
    <row r="13">
      <c r="A13" s="18" t="s">
        <v>107</v>
      </c>
      <c r="B13" s="18" t="s">
        <v>107</v>
      </c>
      <c r="C13" s="18" t="s">
        <v>107</v>
      </c>
      <c r="D13" s="18" t="s">
        <v>107</v>
      </c>
      <c r="E13" s="18" t="s">
        <v>107</v>
      </c>
    </row>
    <row r="14">
      <c r="A14" s="20"/>
      <c r="B14" s="20"/>
      <c r="C14" s="20"/>
      <c r="D14" s="20"/>
      <c r="E14" s="20"/>
    </row>
    <row r="15">
      <c r="A15" s="21" t="s">
        <v>73</v>
      </c>
      <c r="B15" s="21" t="s">
        <v>74</v>
      </c>
      <c r="C15" s="21" t="s">
        <v>80</v>
      </c>
      <c r="D15" s="21" t="s">
        <v>80</v>
      </c>
      <c r="E15" s="21" t="s">
        <v>9</v>
      </c>
    </row>
    <row r="16">
      <c r="A16" s="17" t="s">
        <v>76</v>
      </c>
      <c r="B16" s="17">
        <v>51</v>
      </c>
      <c r="C16" s="17" t="s">
        <v>112</v>
      </c>
      <c r="D16" s="17" t="s">
        <v>112</v>
      </c>
      <c r="E16" s="17">
        <v>51</v>
      </c>
    </row>
    <row r="18">
      <c r="A18" s="22" t="s">
        <v>82</v>
      </c>
      <c r="B18" s="22" t="s">
        <v>82</v>
      </c>
      <c r="C18" s="22" t="s">
        <v>82</v>
      </c>
      <c r="D18" s="22" t="s">
        <v>82</v>
      </c>
      <c r="E18" s="22" t="s">
        <v>82</v>
      </c>
    </row>
    <row r="19">
      <c r="A19" s="21" t="s">
        <v>83</v>
      </c>
      <c r="B19" s="21"/>
      <c r="C19" s="21"/>
      <c r="D19" s="21" t="s">
        <v>73</v>
      </c>
      <c r="E19" s="21"/>
    </row>
    <row r="20">
      <c r="A20" s="17" t="s">
        <v>120</v>
      </c>
      <c r="B20" s="17" t="s">
        <v>120</v>
      </c>
      <c r="C20" s="17" t="s">
        <v>120</v>
      </c>
      <c r="D20" s="17" t="s">
        <v>121</v>
      </c>
      <c r="E20" s="17" t="s">
        <v>86</v>
      </c>
    </row>
    <row r="21">
      <c r="A21" s="17" t="s">
        <v>122</v>
      </c>
      <c r="B21" s="17" t="s">
        <v>122</v>
      </c>
      <c r="C21" s="17" t="s">
        <v>122</v>
      </c>
      <c r="D21" s="17" t="s">
        <v>121</v>
      </c>
      <c r="E21" s="17" t="s">
        <v>86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  <mergeCell ref="A21:C21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9.xml><?xml version="1.0" encoding="utf-8"?>
<worksheet xmlns:r="http://schemas.openxmlformats.org/officeDocument/2006/relationships" xmlns="http://schemas.openxmlformats.org/spreadsheetml/2006/main">
  <sheetPr>
    <tabColor rgb="FFDFF0D8"/>
  </sheetPr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40</v>
      </c>
      <c r="B2" s="12" t="s">
        <v>41</v>
      </c>
      <c r="C2" s="12" t="s">
        <v>42</v>
      </c>
      <c r="D2" s="12" t="s">
        <v>43</v>
      </c>
      <c r="E2" s="12" t="s">
        <v>25</v>
      </c>
      <c r="F2" s="12" t="s">
        <v>123</v>
      </c>
      <c r="G2" s="12">
        <v>29.9970609992</v>
      </c>
      <c r="H2" s="12">
        <v>35.9514776075412</v>
      </c>
      <c r="I2" s="12">
        <v>5141.061297878392</v>
      </c>
    </row>
    <row r="5">
      <c r="A5" s="14" t="s">
        <v>72</v>
      </c>
      <c r="B5" s="14" t="s">
        <v>72</v>
      </c>
      <c r="C5" s="14" t="s">
        <v>72</v>
      </c>
      <c r="D5" s="14" t="s">
        <v>72</v>
      </c>
      <c r="E5" s="14" t="s">
        <v>72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73</v>
      </c>
      <c r="C7" s="16" t="s">
        <v>74</v>
      </c>
      <c r="D7" s="16" t="s">
        <v>75</v>
      </c>
      <c r="E7" s="16" t="s">
        <v>9</v>
      </c>
    </row>
    <row r="8">
      <c r="A8" s="17">
        <v>1</v>
      </c>
      <c r="B8" s="17" t="s">
        <v>76</v>
      </c>
      <c r="C8" s="17">
        <v>143</v>
      </c>
      <c r="D8" s="17" t="s">
        <v>107</v>
      </c>
      <c r="E8" s="17">
        <v>143</v>
      </c>
    </row>
    <row r="9">
      <c r="A9" s="17" t="s">
        <v>78</v>
      </c>
      <c r="B9" s="17" t="s">
        <v>78</v>
      </c>
      <c r="C9" s="17">
        <f>SUBTOTAL(109,Criteria_Summary13.7.7[Elementos])</f>
      </c>
      <c r="D9" s="17" t="s">
        <v>78</v>
      </c>
      <c r="E9" s="17">
        <f>SUBTOTAL(109,Criteria_Summary13.7.7[Total])</f>
      </c>
    </row>
    <row r="10">
      <c r="A10" s="18" t="s">
        <v>89</v>
      </c>
      <c r="B10" s="18">
        <v>0</v>
      </c>
      <c r="C10" s="19"/>
      <c r="D10" s="19"/>
      <c r="E10" s="18">
        <v>143</v>
      </c>
    </row>
    <row r="13">
      <c r="A13" s="18" t="s">
        <v>107</v>
      </c>
      <c r="B13" s="18" t="s">
        <v>107</v>
      </c>
      <c r="C13" s="18" t="s">
        <v>107</v>
      </c>
      <c r="D13" s="18" t="s">
        <v>107</v>
      </c>
      <c r="E13" s="18" t="s">
        <v>107</v>
      </c>
    </row>
    <row r="14">
      <c r="A14" s="20"/>
      <c r="B14" s="20"/>
      <c r="C14" s="20"/>
      <c r="D14" s="20"/>
      <c r="E14" s="20"/>
    </row>
    <row r="15">
      <c r="A15" s="21" t="s">
        <v>73</v>
      </c>
      <c r="B15" s="21" t="s">
        <v>74</v>
      </c>
      <c r="C15" s="21" t="s">
        <v>80</v>
      </c>
      <c r="D15" s="21" t="s">
        <v>80</v>
      </c>
      <c r="E15" s="21" t="s">
        <v>9</v>
      </c>
    </row>
    <row r="16">
      <c r="A16" s="17" t="s">
        <v>76</v>
      </c>
      <c r="B16" s="17">
        <v>143</v>
      </c>
      <c r="C16" s="17" t="s">
        <v>103</v>
      </c>
      <c r="D16" s="17" t="s">
        <v>103</v>
      </c>
      <c r="E16" s="17">
        <v>143</v>
      </c>
    </row>
    <row r="18">
      <c r="A18" s="22" t="s">
        <v>82</v>
      </c>
      <c r="B18" s="22" t="s">
        <v>82</v>
      </c>
      <c r="C18" s="22" t="s">
        <v>82</v>
      </c>
      <c r="D18" s="22" t="s">
        <v>82</v>
      </c>
      <c r="E18" s="22" t="s">
        <v>82</v>
      </c>
    </row>
    <row r="19">
      <c r="A19" s="21" t="s">
        <v>83</v>
      </c>
      <c r="B19" s="21"/>
      <c r="C19" s="21"/>
      <c r="D19" s="21" t="s">
        <v>73</v>
      </c>
      <c r="E19" s="21"/>
    </row>
    <row r="20">
      <c r="A20" s="17" t="s">
        <v>124</v>
      </c>
      <c r="B20" s="17" t="s">
        <v>124</v>
      </c>
      <c r="C20" s="17" t="s">
        <v>124</v>
      </c>
      <c r="D20" s="17" t="s">
        <v>125</v>
      </c>
      <c r="E20" s="17" t="s">
        <v>86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</mergeCells>
  <hyperlinks>
    <hyperlink ref="A2" r:id="rId2"/>
    <hyperlink ref="F2" r:id="rId3"/>
    <hyperlink ref="E10" r:id="rId4"/>
  </hyperlinks>
  <headerFooter/>
  <tableParts>
    <tablePart r:id="rId1"/>
  </tableParts>
</worksheet>
</file>